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oyata\cafecommunications.bg\DSK\2020\KEP\"/>
    </mc:Choice>
  </mc:AlternateContent>
  <bookViews>
    <workbookView xWindow="0" yWindow="0" windowWidth="20490" windowHeight="7755" activeTab="2"/>
  </bookViews>
  <sheets>
    <sheet name="Print" sheetId="20" r:id="rId1"/>
    <sheet name="Internet" sheetId="21" r:id="rId2"/>
    <sheet name="Budget" sheetId="22" r:id="rId3"/>
    <sheet name="Lookup" sheetId="4" state="hidden" r:id="rId4"/>
    <sheet name="DCN" sheetId="13" state="hidden" r:id="rId5"/>
  </sheets>
  <definedNames>
    <definedName name="_xlnm._FilterDatabase" localSheetId="0" hidden="1">Print!#REF!</definedName>
    <definedName name="_RBS1">Lookup!$A$194:$A$203</definedName>
    <definedName name="_RBS2">Lookup!$A$194:$A$204</definedName>
    <definedName name="_RBS3">Lookup!$A$194:$A$199</definedName>
    <definedName name="_TG2">Lookup!$T$21:$T$27</definedName>
    <definedName name="_TG3">Lookup!$T$21:$T$27</definedName>
    <definedName name="a" localSheetId="2">#REF!,#REF!,#REF!,#REF!,#REF!,#REF!,#REF!,#REF!,#REF!,#REF!,#REF!,#REF!,#REF!,#REF!,#REF!,#REF!,#REF!,#REF!,#REF!,#REF!,#REF!,#REF!,#REF!,#REF!,#REF!,#REF!,#REF!,#REF!,#REF!,#REF!,#REF!</definedName>
    <definedName name="a" localSheetId="1">#REF!,#REF!,#REF!,#REF!,#REF!,#REF!,#REF!,#REF!,#REF!,#REF!,#REF!,#REF!,#REF!,#REF!,#REF!,#REF!,#REF!,#REF!,#REF!,#REF!,#REF!,#REF!,#REF!,#REF!,#REF!,#REF!,#REF!,#REF!,#REF!,#REF!,#REF!</definedName>
    <definedName name="a" localSheetId="0">#REF!,#REF!,#REF!,#REF!,#REF!,#REF!,#REF!,#REF!,#REF!,#REF!,#REF!,#REF!,#REF!,#REF!,#REF!,#REF!,#REF!,#REF!,#REF!,#REF!,#REF!,#REF!,#REF!,#REF!,#REF!,#REF!,#REF!,#REF!,#REF!,#REF!,#REF!</definedName>
    <definedName name="a">#REF!,#REF!,#REF!,#REF!,#REF!,#REF!,#REF!,#REF!,#REF!,#REF!,#REF!,#REF!,#REF!,#REF!,#REF!,#REF!,#REF!,#REF!,#REF!,#REF!,#REF!,#REF!,#REF!,#REF!,#REF!,#REF!,#REF!,#REF!,#REF!,#REF!,#REF!</definedName>
    <definedName name="AA">Lookup!$A$184:$A$186</definedName>
    <definedName name="Add">Lookup!$A$136:$A$137</definedName>
    <definedName name="Agency">Lookup!$A$59:$A$60</definedName>
    <definedName name="AnAg">Lookup!$A$184:$A$187</definedName>
    <definedName name="Code">#REF!</definedName>
    <definedName name="Codes2" localSheetId="0">Print!#REF!</definedName>
    <definedName name="Codes2">#REF!</definedName>
    <definedName name="Codes3">#REF!</definedName>
    <definedName name="Free" localSheetId="2">#REF!,#REF!,#REF!,#REF!,#REF!,#REF!,#REF!,#REF!,#REF!,#REF!,#REF!,#REF!,#REF!,#REF!,#REF!,#REF!,#REF!,#REF!,#REF!,#REF!,#REF!,#REF!,#REF!,#REF!,#REF!,#REF!,#REF!,#REF!,#REF!,#REF!,#REF!</definedName>
    <definedName name="Free" localSheetId="1">#REF!,#REF!,#REF!,#REF!,#REF!,#REF!,#REF!,#REF!,#REF!,#REF!,#REF!,#REF!,#REF!,#REF!,#REF!,#REF!,#REF!,#REF!,#REF!,#REF!,#REF!,#REF!,#REF!,#REF!,#REF!,#REF!,#REF!,#REF!,#REF!,#REF!,#REF!</definedName>
    <definedName name="Free" localSheetId="0">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,Print!#REF!</definedName>
    <definedName name="Free">#REF!,#REF!,#REF!,#REF!,#REF!,#REF!,#REF!,#REF!,#REF!,#REF!,#REF!,#REF!,#REF!,#REF!,#REF!,#REF!,#REF!,#REF!,#REF!,#REF!,#REF!,#REF!,#REF!,#REF!,#REF!,#REF!,#REF!,#REF!,#REF!,#REF!,#REF!</definedName>
    <definedName name="Growth">Lookup!$A$79:$A$85</definedName>
    <definedName name="Growth2">Lookup!$A$79:$A$84</definedName>
    <definedName name="Internet">Lookup!$A$164:$A$166</definedName>
    <definedName name="Internet2">Lookup!$A$202:$A$207</definedName>
    <definedName name="Loyalty">Lookup!$A$88:$A$93</definedName>
    <definedName name="Loyalty2">Lookup!$A$88:$A$93</definedName>
    <definedName name="Mode">Lookup!$A$123:$A$124</definedName>
    <definedName name="NationalGeographic" localSheetId="0">#REF!,#REF!,#REF!,#REF!,#REF!,#REF!,#REF!,#REF!,#REF!,#REF!,#REF!,#REF!,#REF!,#REF!,#REF!,#REF!,#REF!,#REF!,#REF!,#REF!,#REF!,#REF!,#REF!,#REF!,#REF!,#REF!,#REF!,#REF!,#REF!,#REF!,#REF!</definedName>
    <definedName name="NationalGeographic">#REF!,#REF!,#REF!,#REF!,#REF!,#REF!,#REF!,#REF!,#REF!,#REF!,#REF!,#REF!,#REF!,#REF!,#REF!,#REF!,#REF!,#REF!,#REF!,#REF!,#REF!,#REF!,#REF!,#REF!,#REF!,#REF!,#REF!,#REF!,#REF!,#REF!,#REF!</definedName>
    <definedName name="Package">Lookup!$A$105:$A$114</definedName>
    <definedName name="Package2">Lookup!$A$105:$A$111</definedName>
    <definedName name="Package3">Lookup!$A$105:$A$115</definedName>
    <definedName name="Position">Lookup!$A$127:$A$133</definedName>
    <definedName name="Positioning">Lookup!$A$127:$A$133</definedName>
    <definedName name="Pref2">Lookup!$A$96:$A$103</definedName>
    <definedName name="Preference">Lookup!$A$96:$A$102</definedName>
    <definedName name="_xlnm.Print_Area" localSheetId="1">Internet!$A$1:$AL$21</definedName>
    <definedName name="_xlnm.Print_Area" localSheetId="3">Lookup!$F$3:$Q$52</definedName>
    <definedName name="_xlnm.Print_Area" localSheetId="0">Print!$A$1:$AE$17</definedName>
    <definedName name="PTI">Lookup!$A$157:$A$161</definedName>
    <definedName name="PTInd">Lookup!$A$153:$A$161</definedName>
    <definedName name="PTIndex">Lookup!$A$152:$A$161</definedName>
    <definedName name="RBS">Lookup!$A$117:$A$118</definedName>
    <definedName name="RByS">Lookup!$A$117:$A$120</definedName>
    <definedName name="Targets">Lookup!$C$2:$C$10</definedName>
    <definedName name="TGNew">Lookup!$C$2:$C$11</definedName>
    <definedName name="TGNew1">Lookup!$T$21:$T$30</definedName>
    <definedName name="TGNEWU">Lookup!$B$2:$B$12</definedName>
    <definedName name="TPS">Lookup!$A$141:$A$149</definedName>
    <definedName name="TVC">#REF!</definedName>
    <definedName name="Vol">Lookup!$A$63:$A$77</definedName>
    <definedName name="Volume">Lookup!$A$63:$A$73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1" l="1"/>
  <c r="C20" i="21"/>
  <c r="E9" i="22" l="1"/>
  <c r="E11" i="22"/>
  <c r="D11" i="22"/>
  <c r="C11" i="22"/>
  <c r="D9" i="22" l="1"/>
  <c r="C9" i="22"/>
  <c r="F11" i="22"/>
  <c r="F13" i="22" s="1"/>
  <c r="E13" i="22"/>
  <c r="G11" i="22" l="1"/>
  <c r="D13" i="22"/>
  <c r="F9" i="22"/>
  <c r="H13" i="21"/>
  <c r="G13" i="21" l="1"/>
  <c r="AC10" i="21"/>
  <c r="AD10" i="21" s="1"/>
  <c r="AE10" i="21" s="1"/>
  <c r="Z10" i="21"/>
  <c r="AA10" i="21" s="1"/>
  <c r="J13" i="21" l="1"/>
  <c r="D20" i="21" s="1"/>
  <c r="H12" i="20"/>
  <c r="K12" i="20" s="1"/>
  <c r="L12" i="20" s="1"/>
  <c r="H14" i="21" l="1"/>
  <c r="H12" i="21"/>
  <c r="G12" i="21" s="1"/>
  <c r="A20" i="21" l="1"/>
  <c r="A19" i="21"/>
  <c r="G14" i="21"/>
  <c r="C19" i="21"/>
  <c r="G15" i="21" l="1"/>
  <c r="N10" i="21"/>
  <c r="O10" i="21" s="1"/>
  <c r="P10" i="21" s="1"/>
  <c r="R10" i="21" s="1"/>
  <c r="S10" i="21" s="1"/>
  <c r="J12" i="21"/>
  <c r="J14" i="21"/>
  <c r="D19" i="21" l="1"/>
  <c r="F19" i="21" s="1"/>
  <c r="J15" i="21"/>
  <c r="T10" i="21"/>
  <c r="V10" i="21" s="1"/>
  <c r="W10" i="21" s="1"/>
  <c r="AG10" i="21" s="1"/>
  <c r="AH10" i="21" s="1"/>
  <c r="AJ10" i="21" s="1"/>
  <c r="AK10" i="21" s="1"/>
  <c r="AL10" i="21" s="1"/>
  <c r="F20" i="21"/>
  <c r="F21" i="21" l="1"/>
  <c r="D21" i="21"/>
  <c r="S13" i="20" l="1"/>
  <c r="T13" i="20"/>
  <c r="U13" i="20"/>
  <c r="V13" i="20"/>
  <c r="W13" i="20"/>
  <c r="X13" i="20"/>
  <c r="Y13" i="20"/>
  <c r="Z13" i="20"/>
  <c r="AA13" i="20"/>
  <c r="AB13" i="20"/>
  <c r="AC13" i="20"/>
  <c r="AD13" i="20"/>
  <c r="AE13" i="20"/>
  <c r="R13" i="20"/>
  <c r="J12" i="20" l="1"/>
  <c r="X30" i="4"/>
  <c r="Y30" i="4" s="1"/>
  <c r="X29" i="4"/>
  <c r="Y29" i="4" s="1"/>
  <c r="X28" i="4"/>
  <c r="Y28" i="4" s="1"/>
  <c r="X21" i="4"/>
  <c r="Y21" i="4" s="1"/>
  <c r="X22" i="4"/>
  <c r="Y22" i="4" s="1"/>
  <c r="X23" i="4"/>
  <c r="Y23" i="4" s="1"/>
  <c r="X24" i="4"/>
  <c r="Y24" i="4" s="1"/>
  <c r="X25" i="4"/>
  <c r="Y25" i="4" s="1"/>
  <c r="X26" i="4"/>
  <c r="Y26" i="4" s="1"/>
  <c r="X27" i="4"/>
  <c r="Y27" i="4" s="1"/>
  <c r="H11" i="22" l="1"/>
  <c r="O12" i="20"/>
  <c r="O13" i="20" s="1"/>
  <c r="P12" i="20" l="1"/>
  <c r="P13" i="20" s="1"/>
  <c r="P14" i="20" s="1"/>
  <c r="C13" i="22" l="1"/>
  <c r="Q12" i="20"/>
  <c r="G9" i="22" l="1"/>
  <c r="G13" i="22" s="1"/>
  <c r="P15" i="20"/>
  <c r="P16" i="20" s="1"/>
  <c r="H9" i="22" l="1"/>
  <c r="H13" i="22" s="1"/>
</calcChain>
</file>

<file path=xl/sharedStrings.xml><?xml version="1.0" encoding="utf-8"?>
<sst xmlns="http://schemas.openxmlformats.org/spreadsheetml/2006/main" count="637" uniqueCount="305">
  <si>
    <t>Two Party Surcharge</t>
  </si>
  <si>
    <t>Kino Nova</t>
  </si>
  <si>
    <t>Position</t>
  </si>
  <si>
    <t>CPP</t>
  </si>
  <si>
    <t>Agency:</t>
  </si>
  <si>
    <t>Client:</t>
  </si>
  <si>
    <t>Campaign:</t>
  </si>
  <si>
    <t>Period:</t>
  </si>
  <si>
    <t>Hello Bulgaria</t>
  </si>
  <si>
    <t>4-11</t>
  </si>
  <si>
    <t>18-34</t>
  </si>
  <si>
    <t>18-49</t>
  </si>
  <si>
    <t>25-54</t>
  </si>
  <si>
    <t>W18-49</t>
  </si>
  <si>
    <t>W18-34</t>
  </si>
  <si>
    <t>W25-54</t>
  </si>
  <si>
    <t>M18-49</t>
  </si>
  <si>
    <t>M18-34</t>
  </si>
  <si>
    <t>M25-54</t>
  </si>
  <si>
    <t>Targets</t>
  </si>
  <si>
    <t>PROGRAM</t>
  </si>
  <si>
    <t>First</t>
  </si>
  <si>
    <t>Last</t>
  </si>
  <si>
    <t>Discounts</t>
  </si>
  <si>
    <t>RBS</t>
  </si>
  <si>
    <t>Agency</t>
  </si>
  <si>
    <t>Volume</t>
  </si>
  <si>
    <t>Adv incentive</t>
  </si>
  <si>
    <t>Loyalty</t>
  </si>
  <si>
    <t>Preference</t>
  </si>
  <si>
    <t>Package</t>
  </si>
  <si>
    <t>Nova</t>
  </si>
  <si>
    <t>Diema</t>
  </si>
  <si>
    <t>%</t>
  </si>
  <si>
    <t>TG</t>
  </si>
  <si>
    <t>Buying by:</t>
  </si>
  <si>
    <t>RC</t>
  </si>
  <si>
    <t>Positioniong:</t>
  </si>
  <si>
    <t>Break</t>
  </si>
  <si>
    <t>T&amp;T</t>
  </si>
  <si>
    <t>Morning Time WE</t>
  </si>
  <si>
    <t>Prime Time WE</t>
  </si>
  <si>
    <t>Morning Time WD</t>
  </si>
  <si>
    <t>Prime Time WD</t>
  </si>
  <si>
    <t>Movie Sa 3</t>
  </si>
  <si>
    <t>Day Time WE</t>
  </si>
  <si>
    <t>Add package</t>
  </si>
  <si>
    <t>Nova Sport</t>
  </si>
  <si>
    <t>Daytime WD</t>
  </si>
  <si>
    <t>Late Night WD</t>
  </si>
  <si>
    <t>Night Time WD</t>
  </si>
  <si>
    <t>Daytime WE</t>
  </si>
  <si>
    <t>Late Night WE</t>
  </si>
  <si>
    <t>Night Time WE</t>
  </si>
  <si>
    <t>Discovery</t>
  </si>
  <si>
    <t>Repetition</t>
  </si>
  <si>
    <t>TLC</t>
  </si>
  <si>
    <t>Movie Su 1</t>
  </si>
  <si>
    <t>Movie Su 2</t>
  </si>
  <si>
    <t>FAPL (rerun)</t>
  </si>
  <si>
    <t>Fraktura</t>
  </si>
  <si>
    <t>Romantic Movie 1</t>
  </si>
  <si>
    <t>Romantic Movie 2</t>
  </si>
  <si>
    <t>Day Time  WD</t>
  </si>
  <si>
    <t>Blockbuster Movie WD</t>
  </si>
  <si>
    <t>Series WD</t>
  </si>
  <si>
    <t>CSI WD</t>
  </si>
  <si>
    <t>Blockbuster movies WE</t>
  </si>
  <si>
    <t>CSI WE</t>
  </si>
  <si>
    <t>PT Index</t>
  </si>
  <si>
    <t>1stIB</t>
  </si>
  <si>
    <t>lastIB</t>
  </si>
  <si>
    <t>B&amp;1stIB</t>
  </si>
  <si>
    <t>B&amp;lastIB</t>
  </si>
  <si>
    <t>Main News WD</t>
  </si>
  <si>
    <t>Erotic Call WE</t>
  </si>
  <si>
    <t>Disney</t>
  </si>
  <si>
    <t>PT WD</t>
  </si>
  <si>
    <t>After PT WD</t>
  </si>
  <si>
    <t>PT WE</t>
  </si>
  <si>
    <t>After PT WE</t>
  </si>
  <si>
    <t>VIP</t>
  </si>
  <si>
    <t>National Lottery</t>
  </si>
  <si>
    <t>Romantic Movie 3</t>
  </si>
  <si>
    <t>FOX CRIME</t>
  </si>
  <si>
    <t>A18-49 U</t>
  </si>
  <si>
    <t>W18-49 U</t>
  </si>
  <si>
    <t>M18-49 U</t>
  </si>
  <si>
    <t>Fox Life</t>
  </si>
  <si>
    <t>National Geographic</t>
  </si>
  <si>
    <t>Fox Crime</t>
  </si>
  <si>
    <t>National Lottery (RR)</t>
  </si>
  <si>
    <t>FOX</t>
  </si>
  <si>
    <t>Fox</t>
  </si>
  <si>
    <t>24 Kitchen</t>
  </si>
  <si>
    <t>Day time WE</t>
  </si>
  <si>
    <t>W18-45 U</t>
  </si>
  <si>
    <t>Day Time WD</t>
  </si>
  <si>
    <t>Day time WD</t>
  </si>
  <si>
    <t>FAPL (RR)</t>
  </si>
  <si>
    <t>AXN</t>
  </si>
  <si>
    <t>Movie Sa 1</t>
  </si>
  <si>
    <t>2inbreak</t>
  </si>
  <si>
    <t>AA</t>
  </si>
  <si>
    <t>Internet</t>
  </si>
  <si>
    <t>News WD</t>
  </si>
  <si>
    <t>Little Bride</t>
  </si>
  <si>
    <t>Afternoon News</t>
  </si>
  <si>
    <t>Tuesday</t>
  </si>
  <si>
    <t>Wednesday</t>
  </si>
  <si>
    <t>Thursday</t>
  </si>
  <si>
    <t>Friday</t>
  </si>
  <si>
    <t>Saturday</t>
  </si>
  <si>
    <t>Sunday</t>
  </si>
  <si>
    <t>Monday</t>
  </si>
  <si>
    <t>Uttaran</t>
  </si>
  <si>
    <t>No Man's Land</t>
  </si>
  <si>
    <t>Movie Su 3</t>
  </si>
  <si>
    <t>FAPL</t>
  </si>
  <si>
    <t>City TV</t>
  </si>
  <si>
    <t>Na Kafe</t>
  </si>
  <si>
    <t>Bon Apetit</t>
  </si>
  <si>
    <t>Milen's Hour</t>
  </si>
  <si>
    <t>Temata Na Nova</t>
  </si>
  <si>
    <t>Movie Sa 4</t>
  </si>
  <si>
    <t>Deal Or No Deal</t>
  </si>
  <si>
    <t>US Series</t>
  </si>
  <si>
    <t>Diema Family</t>
  </si>
  <si>
    <t>Gonulcelen</t>
  </si>
  <si>
    <t xml:space="preserve">Late News WD </t>
  </si>
  <si>
    <t>Wake Up… - WE Morning Block Sa</t>
  </si>
  <si>
    <t>Sudeben Spor Sa</t>
  </si>
  <si>
    <t>News WE Sa</t>
  </si>
  <si>
    <t>Main News WE Sa</t>
  </si>
  <si>
    <t>Wake Up… - WE Morning Block Su</t>
  </si>
  <si>
    <t>Sudeben Spor Su</t>
  </si>
  <si>
    <t>News WE Su</t>
  </si>
  <si>
    <t>Dickoff</t>
  </si>
  <si>
    <t>Main News WE Su</t>
  </si>
  <si>
    <t>Na Svetlo Sa</t>
  </si>
  <si>
    <t>Na Svetlo Su</t>
  </si>
  <si>
    <t>Video Ad Pack</t>
  </si>
  <si>
    <t>Internet2</t>
  </si>
  <si>
    <t>Turkish Desperate Housewives</t>
  </si>
  <si>
    <t>DF</t>
  </si>
  <si>
    <t>KN</t>
  </si>
  <si>
    <t>DC</t>
  </si>
  <si>
    <t>NG</t>
  </si>
  <si>
    <t>CN</t>
  </si>
  <si>
    <t xml:space="preserve">Violetta </t>
  </si>
  <si>
    <t>Violetta Su</t>
  </si>
  <si>
    <t>Movie Su 4</t>
  </si>
  <si>
    <t>Movie (RR)</t>
  </si>
  <si>
    <t>Hawai 5-0</t>
  </si>
  <si>
    <t>Movie</t>
  </si>
  <si>
    <t>Erotic Call</t>
  </si>
  <si>
    <t>Movie 1</t>
  </si>
  <si>
    <t>Movie 2</t>
  </si>
  <si>
    <t>Movie 3</t>
  </si>
  <si>
    <t>Movie 4</t>
  </si>
  <si>
    <t>Fraktura WE</t>
  </si>
  <si>
    <t>Hawai 5-0 (RR)</t>
  </si>
  <si>
    <t>India: A Love Story WD</t>
  </si>
  <si>
    <t>Aska Surgun</t>
  </si>
  <si>
    <t>India: A Love Story</t>
  </si>
  <si>
    <t>Dilla 1</t>
  </si>
  <si>
    <t>Dilla 2</t>
  </si>
  <si>
    <t xml:space="preserve">FOX LIFE </t>
  </si>
  <si>
    <t>Sasural Simar Ka 2</t>
  </si>
  <si>
    <t>Sasural Simar Ka 1</t>
  </si>
  <si>
    <t xml:space="preserve">FAC </t>
  </si>
  <si>
    <t>I Can do That *</t>
  </si>
  <si>
    <t>Movie Fr</t>
  </si>
  <si>
    <t>Two of a kind (current affairs show)</t>
  </si>
  <si>
    <t xml:space="preserve">Kitchen Nightmares* </t>
  </si>
  <si>
    <t>Iss Pyaar Ko Kya 1</t>
  </si>
  <si>
    <t>Bitter Life 1</t>
  </si>
  <si>
    <t>Bitter Life 2</t>
  </si>
  <si>
    <t>Buyuk Yalan 1</t>
  </si>
  <si>
    <t>Buyuk Yalan 2</t>
  </si>
  <si>
    <t>Buyuk Yalan 3</t>
  </si>
  <si>
    <t>Last Cop (RR)</t>
  </si>
  <si>
    <t>According to Jim (RR)</t>
  </si>
  <si>
    <t xml:space="preserve">Last Cop </t>
  </si>
  <si>
    <t>Lords of the Air</t>
  </si>
  <si>
    <t>Knight Rider WE</t>
  </si>
  <si>
    <t>Mortal Kombat WE</t>
  </si>
  <si>
    <t>Guys with kids</t>
  </si>
  <si>
    <t xml:space="preserve">Quest for the one </t>
  </si>
  <si>
    <t>Fight Quest</t>
  </si>
  <si>
    <t>Your face sounds Familiar *</t>
  </si>
  <si>
    <t xml:space="preserve">Forgive me </t>
  </si>
  <si>
    <t>Families At Crossroads</t>
  </si>
  <si>
    <t>Married at first sight*</t>
  </si>
  <si>
    <t>Lords Of The Air**</t>
  </si>
  <si>
    <t>Marek v. Levski</t>
  </si>
  <si>
    <t>Miss Cinderella</t>
  </si>
  <si>
    <t>Primera Dama 1</t>
  </si>
  <si>
    <t>Primera Dama 2</t>
  </si>
  <si>
    <t>Tulipe Age 1</t>
  </si>
  <si>
    <t>Tempestad</t>
  </si>
  <si>
    <t>Tempestad (RR)</t>
  </si>
  <si>
    <t>Tulipe Age 2</t>
  </si>
  <si>
    <t>Buyuk Yalan 4</t>
  </si>
  <si>
    <t>Iss Pyaar Ko Kya WE</t>
  </si>
  <si>
    <t>Movie 5</t>
  </si>
  <si>
    <t>Litex v. Lokomotiv Sofia</t>
  </si>
  <si>
    <t>Lokomotiv Plovdiv v. Haskovo</t>
  </si>
  <si>
    <t>Xena: Warrior Princess (RR)</t>
  </si>
  <si>
    <t>Grimm (RR)</t>
  </si>
  <si>
    <t>Covert affairs (RR)</t>
  </si>
  <si>
    <t>Walker Texas ranger (RR)</t>
  </si>
  <si>
    <t>Xena: Warrior Princess</t>
  </si>
  <si>
    <t>Grimm</t>
  </si>
  <si>
    <t>Covert affairs</t>
  </si>
  <si>
    <t>Walker Texas ranger</t>
  </si>
  <si>
    <t xml:space="preserve">Bez Bagaj </t>
  </si>
  <si>
    <t>Crusoe</t>
  </si>
  <si>
    <t>Ice road truckers</t>
  </si>
  <si>
    <t>Night time</t>
  </si>
  <si>
    <t>M</t>
  </si>
  <si>
    <t>T</t>
  </si>
  <si>
    <t>W</t>
  </si>
  <si>
    <t>F</t>
  </si>
  <si>
    <t>DSK Bank</t>
  </si>
  <si>
    <t>Circulation</t>
  </si>
  <si>
    <t>Base</t>
  </si>
  <si>
    <t>Height</t>
  </si>
  <si>
    <t>Deadline</t>
  </si>
  <si>
    <t>Size</t>
  </si>
  <si>
    <t>Measure</t>
  </si>
  <si>
    <t>#</t>
  </si>
  <si>
    <t>Unit Cost</t>
  </si>
  <si>
    <t>Cost per</t>
  </si>
  <si>
    <t>Color</t>
  </si>
  <si>
    <t>Discount</t>
  </si>
  <si>
    <t>Gross</t>
  </si>
  <si>
    <t>NET</t>
  </si>
  <si>
    <t>Cost Per</t>
  </si>
  <si>
    <t>in measure</t>
  </si>
  <si>
    <t>BGN</t>
  </si>
  <si>
    <t>Adv.</t>
  </si>
  <si>
    <t>Adv</t>
  </si>
  <si>
    <t>S</t>
  </si>
  <si>
    <t>full</t>
  </si>
  <si>
    <t>Newspapers</t>
  </si>
  <si>
    <t>daily</t>
  </si>
  <si>
    <t>inner</t>
  </si>
  <si>
    <t>VAT 20%</t>
  </si>
  <si>
    <t>Net VAT incl.</t>
  </si>
  <si>
    <t>Net National:</t>
  </si>
  <si>
    <t>Медиа план</t>
  </si>
  <si>
    <t>Клиент:</t>
  </si>
  <si>
    <t>Продукт:</t>
  </si>
  <si>
    <t>Период:</t>
  </si>
  <si>
    <t>Интернет</t>
  </si>
  <si>
    <t>Позиция</t>
  </si>
  <si>
    <t>Размер на банера</t>
  </si>
  <si>
    <t>Присъствие</t>
  </si>
  <si>
    <t>Гарантирани
импресии</t>
  </si>
  <si>
    <t>Импресии</t>
  </si>
  <si>
    <t>Дни</t>
  </si>
  <si>
    <t>CPM</t>
  </si>
  <si>
    <t>Бруто</t>
  </si>
  <si>
    <t>п</t>
  </si>
  <si>
    <t>в</t>
  </si>
  <si>
    <t>с</t>
  </si>
  <si>
    <t>ч</t>
  </si>
  <si>
    <t>н</t>
  </si>
  <si>
    <t>c</t>
  </si>
  <si>
    <t>investor.bg/news/imoti</t>
  </si>
  <si>
    <t>inner pages, imoti</t>
  </si>
  <si>
    <t>300x250</t>
  </si>
  <si>
    <t>dnevnik.bg/biznes/imoti</t>
  </si>
  <si>
    <t>all pages, imoti</t>
  </si>
  <si>
    <t>Бюджет</t>
  </si>
  <si>
    <t>Отстъпка</t>
  </si>
  <si>
    <t>Нето</t>
  </si>
  <si>
    <t>Общо нето</t>
  </si>
  <si>
    <t>DSK BANK: CAMPAIGN BUDGET DISTRIBUTION</t>
  </si>
  <si>
    <t xml:space="preserve">         </t>
  </si>
  <si>
    <t>MEDIA</t>
  </si>
  <si>
    <t>Net Budget</t>
  </si>
  <si>
    <t>Agency Commision</t>
  </si>
  <si>
    <t>Total Budget</t>
  </si>
  <si>
    <t xml:space="preserve">Final Budget </t>
  </si>
  <si>
    <t>including VAT (+20%)</t>
  </si>
  <si>
    <t>Presa</t>
  </si>
  <si>
    <t>TOTAL BUDGET FOR THE CAMPAIGN</t>
  </si>
  <si>
    <t>Cafe Communications Sofia</t>
  </si>
  <si>
    <t>Обява за търг гр. София</t>
  </si>
  <si>
    <t>kmm</t>
  </si>
  <si>
    <t>Standart</t>
  </si>
  <si>
    <t xml:space="preserve">Tender Sofia </t>
  </si>
  <si>
    <t>March</t>
  </si>
  <si>
    <t>April</t>
  </si>
  <si>
    <t>13.03.2020</t>
  </si>
  <si>
    <t>PERIOD: 13 March - 23 April 2020</t>
  </si>
  <si>
    <t>dnevnik.bg/biznes/imoti*</t>
  </si>
  <si>
    <t xml:space="preserve">* компенсация за неизпълнение по РП 3 Търг Пловдив </t>
  </si>
  <si>
    <t>01.04.2020 - 23.04.2020</t>
  </si>
  <si>
    <t xml:space="preserve">Creative </t>
  </si>
  <si>
    <t xml:space="preserve">Fee </t>
  </si>
  <si>
    <t>LA</t>
  </si>
  <si>
    <t>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</si>
</sst>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.00_);_(* \(#,##0.00\);_(* &quot;-&quot;??_);_(@_)"/>
    <numFmt numFmtId="165" formatCode="0.0"/>
    <numFmt numFmtId="166" formatCode="0.0%"/>
    <numFmt numFmtId="167" formatCode="h:mm&quot; ч.&quot;"/>
    <numFmt numFmtId="168" formatCode="dd"/>
    <numFmt numFmtId="169" formatCode="0;[Red]0"/>
    <numFmt numFmtId="170" formatCode="&quot; &quot;#,##0.00&quot; &quot;;&quot; (&quot;#,##0.00&quot;)&quot;;&quot; -&quot;00&quot; &quot;;&quot; &quot;@&quot; &quot;"/>
    <numFmt numFmtId="171" formatCode="_-* #,##0.00\ _л_в_-;\-* #,##0.00\ _л_в_-;_-* \-??\ _л_в_-;_-@_-"/>
    <numFmt numFmtId="172" formatCode="#,##0.00\ &quot;лв&quot;;\-#,##0.00\ &quot;лв&quot;"/>
    <numFmt numFmtId="173" formatCode="#,##0.00&quot; &quot;[$лв-402];&quot;-&quot;#,##0.00&quot; &quot;[$лв-402]"/>
    <numFmt numFmtId="174" formatCode="#,##0.00&quot; лв&quot;;\-#,##0.00&quot; лв&quot;"/>
    <numFmt numFmtId="175" formatCode="#,##0.00\ &quot;лв.&quot;"/>
    <numFmt numFmtId="176" formatCode="_-* #,##0.00\ [$лв.-402]_-;\-* #,##0.00\ [$лв.-402]_-;_-* &quot;-&quot;??\ [$лв.-402]_-;_-@_-"/>
    <numFmt numFmtId="177" formatCode="0.00;[Red]0.00"/>
  </numFmts>
  <fonts count="48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rebuchet MS"/>
      <family val="2"/>
      <charset val="204"/>
    </font>
    <font>
      <sz val="10"/>
      <name val="Tahoma"/>
      <family val="2"/>
      <charset val="204"/>
    </font>
    <font>
      <b/>
      <sz val="10"/>
      <color indexed="10"/>
      <name val="Tahoma"/>
      <family val="2"/>
      <charset val="204"/>
    </font>
    <font>
      <sz val="8"/>
      <name val="Tahoma"/>
      <family val="2"/>
      <charset val="204"/>
    </font>
    <font>
      <b/>
      <sz val="8"/>
      <color indexed="9"/>
      <name val="Tahoma"/>
      <family val="2"/>
      <charset val="204"/>
    </font>
    <font>
      <b/>
      <sz val="8"/>
      <name val="Tahoma"/>
      <family val="2"/>
      <charset val="204"/>
    </font>
    <font>
      <sz val="10"/>
      <name val="Arial"/>
      <family val="2"/>
      <charset val="204"/>
    </font>
    <font>
      <sz val="8"/>
      <name val="Verdana"/>
      <family val="2"/>
      <charset val="204"/>
    </font>
    <font>
      <sz val="8"/>
      <color indexed="63"/>
      <name val="Verdana"/>
      <family val="2"/>
      <charset val="204"/>
    </font>
    <font>
      <sz val="10"/>
      <name val="Arial"/>
      <family val="2"/>
      <charset val="204"/>
    </font>
    <font>
      <b/>
      <sz val="10"/>
      <name val="Tahoma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7"/>
      <name val="Tahoma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theme="1"/>
      <name val="Arial"/>
      <family val="2"/>
    </font>
    <font>
      <sz val="10"/>
      <color rgb="FF000000"/>
      <name val="Arial"/>
      <family val="2"/>
      <charset val="204"/>
    </font>
    <font>
      <sz val="10"/>
      <color rgb="FF000000"/>
      <name val="Helv"/>
      <charset val="204"/>
    </font>
    <font>
      <sz val="8"/>
      <color rgb="FFFF0000"/>
      <name val="Tahoma"/>
      <family val="2"/>
      <charset val="204"/>
    </font>
    <font>
      <sz val="8"/>
      <color rgb="FF000000"/>
      <name val="Tahoma"/>
      <family val="2"/>
      <charset val="204"/>
    </font>
    <font>
      <sz val="10"/>
      <name val="Garamond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</font>
    <font>
      <sz val="11"/>
      <color theme="1"/>
      <name val="Arial"/>
      <family val="2"/>
    </font>
    <font>
      <sz val="11"/>
      <name val="Tahoma"/>
      <family val="2"/>
      <charset val="204"/>
    </font>
    <font>
      <b/>
      <sz val="11"/>
      <name val="Tahoma"/>
      <family val="2"/>
      <charset val="204"/>
    </font>
    <font>
      <b/>
      <i/>
      <u/>
      <sz val="11"/>
      <name val="Tahoma"/>
      <family val="2"/>
      <charset val="204"/>
    </font>
    <font>
      <b/>
      <i/>
      <sz val="11"/>
      <name val="Tahoma"/>
      <family val="2"/>
      <charset val="204"/>
    </font>
    <font>
      <b/>
      <sz val="11"/>
      <color theme="1"/>
      <name val="Tahoma"/>
      <family val="2"/>
      <charset val="204"/>
    </font>
    <font>
      <sz val="11"/>
      <color indexed="10"/>
      <name val="Tahoma"/>
      <family val="2"/>
      <charset val="204"/>
    </font>
    <font>
      <b/>
      <sz val="12"/>
      <color indexed="6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62"/>
      <name val="Calibri"/>
      <family val="2"/>
      <scheme val="minor"/>
    </font>
    <font>
      <b/>
      <sz val="12"/>
      <color indexed="63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10"/>
      <name val="Calibri"/>
      <family val="2"/>
      <scheme val="minor"/>
    </font>
    <font>
      <b/>
      <i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2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ck">
        <color indexed="23"/>
      </top>
      <bottom/>
      <diagonal/>
    </border>
    <border>
      <left style="thin">
        <color indexed="23"/>
      </left>
      <right/>
      <top style="thick">
        <color indexed="23"/>
      </top>
      <bottom/>
      <diagonal/>
    </border>
    <border>
      <left style="thick">
        <color indexed="23"/>
      </left>
      <right/>
      <top/>
      <bottom style="thick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n">
        <color indexed="23"/>
      </right>
      <top style="thick">
        <color indexed="2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64"/>
      </bottom>
      <diagonal/>
    </border>
    <border>
      <left/>
      <right/>
      <top style="thick">
        <color indexed="2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1">
    <xf numFmtId="0" fontId="0" fillId="0" borderId="0"/>
    <xf numFmtId="170" fontId="2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0" fillId="0" borderId="0"/>
    <xf numFmtId="0" fontId="21" fillId="0" borderId="0"/>
    <xf numFmtId="0" fontId="14" fillId="0" borderId="0"/>
    <xf numFmtId="0" fontId="21" fillId="0" borderId="0" applyNumberFormat="0" applyFont="0" applyBorder="0" applyProtection="0"/>
    <xf numFmtId="0" fontId="22" fillId="0" borderId="0"/>
    <xf numFmtId="0" fontId="23" fillId="0" borderId="0" applyNumberFormat="0" applyBorder="0" applyProtection="0"/>
    <xf numFmtId="0" fontId="23" fillId="0" borderId="0" applyNumberFormat="0" applyBorder="0" applyProtection="0"/>
    <xf numFmtId="0" fontId="11" fillId="0" borderId="0"/>
    <xf numFmtId="9" fontId="14" fillId="0" borderId="0" applyFont="0" applyFill="0" applyBorder="0" applyAlignment="0" applyProtection="0"/>
    <xf numFmtId="0" fontId="19" fillId="0" borderId="0"/>
    <xf numFmtId="9" fontId="3" fillId="0" borderId="0" applyFont="0" applyFill="0" applyBorder="0" applyAlignment="0" applyProtection="0"/>
    <xf numFmtId="0" fontId="24" fillId="0" borderId="0" applyNumberFormat="0" applyBorder="0" applyProtection="0"/>
    <xf numFmtId="171" fontId="11" fillId="0" borderId="0" applyFill="0" applyBorder="0" applyAlignment="0" applyProtection="0"/>
    <xf numFmtId="9" fontId="11" fillId="0" borderId="0" applyFill="0" applyBorder="0" applyAlignment="0" applyProtection="0"/>
    <xf numFmtId="0" fontId="11" fillId="0" borderId="0"/>
    <xf numFmtId="9" fontId="27" fillId="0" borderId="0" applyFont="0" applyFill="0" applyBorder="0" applyAlignment="0" applyProtection="0"/>
    <xf numFmtId="0" fontId="2" fillId="0" borderId="0"/>
    <xf numFmtId="0" fontId="27" fillId="0" borderId="0"/>
    <xf numFmtId="0" fontId="30" fillId="0" borderId="0"/>
    <xf numFmtId="0" fontId="29" fillId="0" borderId="0"/>
    <xf numFmtId="0" fontId="1" fillId="0" borderId="0"/>
    <xf numFmtId="0" fontId="11" fillId="0" borderId="0"/>
    <xf numFmtId="0" fontId="11" fillId="0" borderId="0"/>
    <xf numFmtId="0" fontId="28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9" fillId="0" borderId="0"/>
    <xf numFmtId="0" fontId="11" fillId="0" borderId="0"/>
    <xf numFmtId="0" fontId="23" fillId="0" borderId="0" applyNumberFormat="0" applyBorder="0" applyProtection="0"/>
    <xf numFmtId="0" fontId="3" fillId="0" borderId="0"/>
    <xf numFmtId="0" fontId="23" fillId="0" borderId="0" applyNumberFormat="0" applyBorder="0" applyProtection="0"/>
    <xf numFmtId="0" fontId="23" fillId="0" borderId="0" applyNumberFormat="0" applyBorder="0" applyProtection="0"/>
    <xf numFmtId="0" fontId="3" fillId="0" borderId="0"/>
  </cellStyleXfs>
  <cellXfs count="361">
    <xf numFmtId="0" fontId="0" fillId="0" borderId="0" xfId="0"/>
    <xf numFmtId="0" fontId="0" fillId="2" borderId="0" xfId="0" applyFill="1"/>
    <xf numFmtId="0" fontId="4" fillId="2" borderId="0" xfId="0" applyFont="1" applyFill="1"/>
    <xf numFmtId="0" fontId="5" fillId="2" borderId="1" xfId="0" applyFont="1" applyFill="1" applyBorder="1"/>
    <xf numFmtId="16" fontId="6" fillId="2" borderId="0" xfId="0" quotePrefix="1" applyNumberFormat="1" applyFont="1" applyFill="1"/>
    <xf numFmtId="0" fontId="6" fillId="2" borderId="0" xfId="0" applyFont="1" applyFill="1"/>
    <xf numFmtId="0" fontId="4" fillId="0" borderId="0" xfId="0" applyFont="1"/>
    <xf numFmtId="0" fontId="7" fillId="2" borderId="0" xfId="0" applyFont="1" applyFill="1"/>
    <xf numFmtId="9" fontId="0" fillId="2" borderId="0" xfId="0" applyNumberFormat="1" applyFill="1"/>
    <xf numFmtId="0" fontId="5" fillId="2" borderId="2" xfId="0" applyFont="1" applyFill="1" applyBorder="1"/>
    <xf numFmtId="9" fontId="8" fillId="2" borderId="0" xfId="11" applyNumberFormat="1" applyFont="1" applyFill="1" applyBorder="1" applyAlignment="1">
      <alignment horizontal="center"/>
    </xf>
    <xf numFmtId="0" fontId="0" fillId="2" borderId="1" xfId="0" applyFill="1" applyBorder="1"/>
    <xf numFmtId="16" fontId="7" fillId="2" borderId="1" xfId="0" applyNumberFormat="1" applyFont="1" applyFill="1" applyBorder="1"/>
    <xf numFmtId="0" fontId="7" fillId="2" borderId="1" xfId="0" applyFont="1" applyFill="1" applyBorder="1"/>
    <xf numFmtId="0" fontId="0" fillId="2" borderId="0" xfId="0" applyFill="1" applyAlignment="1">
      <alignment horizontal="center"/>
    </xf>
    <xf numFmtId="2" fontId="4" fillId="0" borderId="0" xfId="0" applyNumberFormat="1" applyFont="1"/>
    <xf numFmtId="0" fontId="12" fillId="0" borderId="3" xfId="0" applyFont="1" applyBorder="1" applyAlignment="1">
      <alignment horizontal="center" wrapText="1"/>
    </xf>
    <xf numFmtId="0" fontId="13" fillId="0" borderId="3" xfId="0" applyFont="1" applyBorder="1" applyAlignment="1">
      <alignment horizontal="right" vertical="top" wrapText="1"/>
    </xf>
    <xf numFmtId="0" fontId="0" fillId="2" borderId="0" xfId="0" applyFill="1" applyBorder="1"/>
    <xf numFmtId="0" fontId="12" fillId="0" borderId="4" xfId="0" applyFont="1" applyBorder="1" applyAlignment="1">
      <alignment horizontal="center" wrapText="1"/>
    </xf>
    <xf numFmtId="16" fontId="7" fillId="2" borderId="0" xfId="0" applyNumberFormat="1" applyFont="1" applyFill="1" applyBorder="1"/>
    <xf numFmtId="0" fontId="7" fillId="2" borderId="0" xfId="0" applyFont="1" applyFill="1" applyBorder="1"/>
    <xf numFmtId="1" fontId="0" fillId="2" borderId="1" xfId="0" applyNumberFormat="1" applyFill="1" applyBorder="1"/>
    <xf numFmtId="0" fontId="11" fillId="2" borderId="0" xfId="0" applyFont="1" applyFill="1"/>
    <xf numFmtId="14" fontId="0" fillId="0" borderId="0" xfId="0" applyNumberFormat="1"/>
    <xf numFmtId="9" fontId="11" fillId="2" borderId="0" xfId="0" applyNumberFormat="1" applyFont="1" applyFill="1"/>
    <xf numFmtId="0" fontId="11" fillId="0" borderId="0" xfId="0" applyFont="1"/>
    <xf numFmtId="0" fontId="7" fillId="2" borderId="5" xfId="0" applyFont="1" applyFill="1" applyBorder="1"/>
    <xf numFmtId="9" fontId="8" fillId="2" borderId="1" xfId="11" applyNumberFormat="1" applyFont="1" applyFill="1" applyBorder="1" applyAlignment="1">
      <alignment horizontal="center"/>
    </xf>
    <xf numFmtId="0" fontId="5" fillId="2" borderId="6" xfId="0" applyFont="1" applyFill="1" applyBorder="1"/>
    <xf numFmtId="0" fontId="5" fillId="2" borderId="7" xfId="0" applyFont="1" applyFill="1" applyBorder="1"/>
    <xf numFmtId="0" fontId="0" fillId="2" borderId="8" xfId="0" applyFill="1" applyBorder="1"/>
    <xf numFmtId="0" fontId="11" fillId="6" borderId="9" xfId="0" applyFont="1" applyFill="1" applyBorder="1"/>
    <xf numFmtId="16" fontId="15" fillId="6" borderId="10" xfId="0" quotePrefix="1" applyNumberFormat="1" applyFont="1" applyFill="1" applyBorder="1"/>
    <xf numFmtId="0" fontId="15" fillId="6" borderId="10" xfId="0" applyFont="1" applyFill="1" applyBorder="1"/>
    <xf numFmtId="0" fontId="15" fillId="6" borderId="11" xfId="0" applyFont="1" applyFill="1" applyBorder="1"/>
    <xf numFmtId="0" fontId="7" fillId="2" borderId="12" xfId="0" applyFont="1" applyFill="1" applyBorder="1"/>
    <xf numFmtId="0" fontId="0" fillId="6" borderId="13" xfId="0" applyFill="1" applyBorder="1"/>
    <xf numFmtId="0" fontId="13" fillId="6" borderId="14" xfId="0" applyFont="1" applyFill="1" applyBorder="1" applyAlignment="1">
      <alignment horizontal="right" vertical="top" wrapText="1"/>
    </xf>
    <xf numFmtId="0" fontId="12" fillId="6" borderId="15" xfId="0" applyFont="1" applyFill="1" applyBorder="1" applyAlignment="1">
      <alignment horizontal="center" wrapText="1"/>
    </xf>
    <xf numFmtId="16" fontId="7" fillId="6" borderId="16" xfId="0" applyNumberFormat="1" applyFont="1" applyFill="1" applyBorder="1"/>
    <xf numFmtId="0" fontId="7" fillId="2" borderId="17" xfId="0" applyFont="1" applyFill="1" applyBorder="1"/>
    <xf numFmtId="0" fontId="0" fillId="2" borderId="18" xfId="0" applyFill="1" applyBorder="1"/>
    <xf numFmtId="0" fontId="7" fillId="2" borderId="6" xfId="0" applyFont="1" applyFill="1" applyBorder="1"/>
    <xf numFmtId="0" fontId="0" fillId="2" borderId="19" xfId="0" applyFill="1" applyBorder="1"/>
    <xf numFmtId="0" fontId="7" fillId="2" borderId="7" xfId="0" applyFont="1" applyFill="1" applyBorder="1"/>
    <xf numFmtId="0" fontId="0" fillId="2" borderId="20" xfId="0" applyFill="1" applyBorder="1"/>
    <xf numFmtId="0" fontId="7" fillId="6" borderId="21" xfId="0" applyFont="1" applyFill="1" applyBorder="1"/>
    <xf numFmtId="1" fontId="0" fillId="2" borderId="22" xfId="0" applyNumberFormat="1" applyFill="1" applyBorder="1"/>
    <xf numFmtId="1" fontId="0" fillId="2" borderId="23" xfId="0" applyNumberFormat="1" applyFill="1" applyBorder="1"/>
    <xf numFmtId="1" fontId="0" fillId="2" borderId="24" xfId="0" applyNumberFormat="1" applyFill="1" applyBorder="1"/>
    <xf numFmtId="0" fontId="16" fillId="6" borderId="25" xfId="0" applyFont="1" applyFill="1" applyBorder="1" applyAlignment="1">
      <alignment horizontal="center"/>
    </xf>
    <xf numFmtId="0" fontId="15" fillId="6" borderId="25" xfId="0" applyFont="1" applyFill="1" applyBorder="1" applyAlignment="1">
      <alignment horizontal="center"/>
    </xf>
    <xf numFmtId="0" fontId="4" fillId="0" borderId="26" xfId="0" applyFont="1" applyBorder="1"/>
    <xf numFmtId="2" fontId="4" fillId="0" borderId="27" xfId="0" applyNumberFormat="1" applyFont="1" applyBorder="1"/>
    <xf numFmtId="2" fontId="4" fillId="0" borderId="28" xfId="0" applyNumberFormat="1" applyFont="1" applyBorder="1"/>
    <xf numFmtId="0" fontId="4" fillId="0" borderId="29" xfId="0" applyFont="1" applyBorder="1"/>
    <xf numFmtId="2" fontId="4" fillId="0" borderId="0" xfId="0" applyNumberFormat="1" applyFont="1" applyBorder="1"/>
    <xf numFmtId="2" fontId="4" fillId="0" borderId="30" xfId="0" applyNumberFormat="1" applyFont="1" applyBorder="1"/>
    <xf numFmtId="0" fontId="4" fillId="0" borderId="29" xfId="0" applyFont="1" applyBorder="1" applyAlignment="1">
      <alignment horizontal="left"/>
    </xf>
    <xf numFmtId="0" fontId="4" fillId="0" borderId="31" xfId="0" applyFont="1" applyBorder="1"/>
    <xf numFmtId="2" fontId="4" fillId="0" borderId="32" xfId="0" applyNumberFormat="1" applyFont="1" applyBorder="1"/>
    <xf numFmtId="2" fontId="4" fillId="0" borderId="33" xfId="0" applyNumberFormat="1" applyFont="1" applyBorder="1"/>
    <xf numFmtId="0" fontId="4" fillId="0" borderId="34" xfId="0" applyFont="1" applyBorder="1"/>
    <xf numFmtId="9" fontId="0" fillId="2" borderId="0" xfId="14" applyFont="1" applyFill="1"/>
    <xf numFmtId="0" fontId="9" fillId="3" borderId="35" xfId="0" applyFont="1" applyFill="1" applyBorder="1" applyAlignment="1">
      <alignment horizontal="center" vertical="center"/>
    </xf>
    <xf numFmtId="0" fontId="10" fillId="2" borderId="36" xfId="0" applyFont="1" applyFill="1" applyBorder="1"/>
    <xf numFmtId="0" fontId="0" fillId="0" borderId="27" xfId="0" applyBorder="1"/>
    <xf numFmtId="0" fontId="10" fillId="2" borderId="37" xfId="0" applyFont="1" applyFill="1" applyBorder="1"/>
    <xf numFmtId="0" fontId="0" fillId="0" borderId="0" xfId="0" applyBorder="1"/>
    <xf numFmtId="165" fontId="0" fillId="0" borderId="0" xfId="0" applyNumberFormat="1" applyBorder="1"/>
    <xf numFmtId="165" fontId="0" fillId="0" borderId="30" xfId="0" applyNumberFormat="1" applyBorder="1"/>
    <xf numFmtId="0" fontId="10" fillId="2" borderId="38" xfId="0" applyFont="1" applyFill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2" borderId="37" xfId="0" applyFont="1" applyFill="1" applyBorder="1" applyAlignment="1">
      <alignment horizontal="left"/>
    </xf>
    <xf numFmtId="0" fontId="10" fillId="2" borderId="41" xfId="0" applyFont="1" applyFill="1" applyBorder="1"/>
    <xf numFmtId="0" fontId="0" fillId="0" borderId="32" xfId="0" applyBorder="1"/>
    <xf numFmtId="165" fontId="0" fillId="0" borderId="32" xfId="0" applyNumberFormat="1" applyBorder="1"/>
    <xf numFmtId="165" fontId="0" fillId="0" borderId="33" xfId="0" applyNumberFormat="1" applyBorder="1"/>
    <xf numFmtId="0" fontId="10" fillId="2" borderId="42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2" borderId="45" xfId="0" applyFont="1" applyFill="1" applyBorder="1"/>
    <xf numFmtId="0" fontId="10" fillId="2" borderId="46" xfId="0" applyFont="1" applyFill="1" applyBorder="1"/>
    <xf numFmtId="0" fontId="10" fillId="2" borderId="0" xfId="0" applyFont="1" applyFill="1" applyBorder="1"/>
    <xf numFmtId="0" fontId="9" fillId="7" borderId="35" xfId="0" applyFont="1" applyFill="1" applyBorder="1" applyAlignment="1">
      <alignment horizontal="center" vertical="center"/>
    </xf>
    <xf numFmtId="0" fontId="5" fillId="2" borderId="9" xfId="0" applyFont="1" applyFill="1" applyBorder="1"/>
    <xf numFmtId="0" fontId="9" fillId="4" borderId="35" xfId="0" applyFont="1" applyFill="1" applyBorder="1" applyAlignment="1">
      <alignment horizontal="center" vertical="center"/>
    </xf>
    <xf numFmtId="0" fontId="0" fillId="0" borderId="28" xfId="0" applyBorder="1"/>
    <xf numFmtId="0" fontId="0" fillId="0" borderId="30" xfId="0" applyBorder="1"/>
    <xf numFmtId="0" fontId="0" fillId="0" borderId="33" xfId="0" applyBorder="1"/>
    <xf numFmtId="0" fontId="0" fillId="2" borderId="30" xfId="0" applyFill="1" applyBorder="1"/>
    <xf numFmtId="0" fontId="9" fillId="4" borderId="47" xfId="0" applyFont="1" applyFill="1" applyBorder="1" applyAlignment="1">
      <alignment horizontal="center" vertical="center"/>
    </xf>
    <xf numFmtId="0" fontId="7" fillId="2" borderId="27" xfId="0" applyFont="1" applyFill="1" applyBorder="1"/>
    <xf numFmtId="0" fontId="7" fillId="2" borderId="28" xfId="0" applyFont="1" applyFill="1" applyBorder="1"/>
    <xf numFmtId="0" fontId="9" fillId="8" borderId="35" xfId="0" applyFont="1" applyFill="1" applyBorder="1" applyAlignment="1">
      <alignment horizontal="center" vertical="center"/>
    </xf>
    <xf numFmtId="0" fontId="0" fillId="2" borderId="32" xfId="0" applyFill="1" applyBorder="1"/>
    <xf numFmtId="0" fontId="0" fillId="2" borderId="33" xfId="0" applyFill="1" applyBorder="1"/>
    <xf numFmtId="0" fontId="9" fillId="9" borderId="35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165" fontId="0" fillId="0" borderId="32" xfId="0" applyNumberFormat="1" applyBorder="1" applyAlignment="1">
      <alignment horizontal="center"/>
    </xf>
    <xf numFmtId="165" fontId="0" fillId="0" borderId="33" xfId="0" applyNumberFormat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9" fillId="11" borderId="48" xfId="0" applyFont="1" applyFill="1" applyBorder="1" applyAlignment="1">
      <alignment horizontal="center" vertical="center"/>
    </xf>
    <xf numFmtId="0" fontId="5" fillId="2" borderId="17" xfId="0" applyFont="1" applyFill="1" applyBorder="1"/>
    <xf numFmtId="0" fontId="9" fillId="9" borderId="36" xfId="0" applyFont="1" applyFill="1" applyBorder="1" applyAlignment="1">
      <alignment horizontal="center" vertical="center"/>
    </xf>
    <xf numFmtId="0" fontId="9" fillId="12" borderId="35" xfId="0" applyFont="1" applyFill="1" applyBorder="1" applyAlignment="1">
      <alignment horizontal="center" vertical="center"/>
    </xf>
    <xf numFmtId="0" fontId="5" fillId="2" borderId="49" xfId="0" applyFont="1" applyFill="1" applyBorder="1"/>
    <xf numFmtId="0" fontId="5" fillId="2" borderId="50" xfId="0" applyFont="1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0" xfId="0" applyFill="1" applyBorder="1"/>
    <xf numFmtId="0" fontId="0" fillId="0" borderId="30" xfId="0" applyFill="1" applyBorder="1"/>
    <xf numFmtId="0" fontId="9" fillId="13" borderId="51" xfId="0" applyFont="1" applyFill="1" applyBorder="1" applyAlignment="1">
      <alignment horizontal="center" vertical="center"/>
    </xf>
    <xf numFmtId="0" fontId="5" fillId="14" borderId="0" xfId="0" applyFont="1" applyFill="1" applyBorder="1"/>
    <xf numFmtId="0" fontId="0" fillId="14" borderId="0" xfId="0" applyFill="1" applyBorder="1"/>
    <xf numFmtId="165" fontId="0" fillId="0" borderId="0" xfId="0" applyNumberFormat="1" applyFill="1" applyBorder="1"/>
    <xf numFmtId="165" fontId="0" fillId="0" borderId="30" xfId="0" applyNumberFormat="1" applyFill="1" applyBorder="1"/>
    <xf numFmtId="165" fontId="0" fillId="0" borderId="32" xfId="0" applyNumberFormat="1" applyFill="1" applyBorder="1"/>
    <xf numFmtId="165" fontId="0" fillId="0" borderId="27" xfId="0" applyNumberFormat="1" applyBorder="1" applyAlignment="1">
      <alignment horizontal="center"/>
    </xf>
    <xf numFmtId="165" fontId="0" fillId="0" borderId="28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0" fontId="17" fillId="0" borderId="52" xfId="0" applyFont="1" applyBorder="1" applyAlignment="1">
      <alignment horizontal="center"/>
    </xf>
    <xf numFmtId="165" fontId="17" fillId="0" borderId="52" xfId="0" applyNumberFormat="1" applyFont="1" applyBorder="1" applyAlignment="1">
      <alignment horizontal="center"/>
    </xf>
    <xf numFmtId="165" fontId="17" fillId="0" borderId="53" xfId="0" applyNumberFormat="1" applyFont="1" applyBorder="1" applyAlignment="1">
      <alignment horizontal="center"/>
    </xf>
    <xf numFmtId="0" fontId="4" fillId="2" borderId="54" xfId="0" applyFont="1" applyFill="1" applyBorder="1"/>
    <xf numFmtId="2" fontId="4" fillId="0" borderId="0" xfId="0" applyNumberFormat="1" applyFont="1" applyFill="1" applyBorder="1"/>
    <xf numFmtId="0" fontId="4" fillId="0" borderId="26" xfId="0" applyFont="1" applyFill="1" applyBorder="1"/>
    <xf numFmtId="2" fontId="4" fillId="0" borderId="27" xfId="0" applyNumberFormat="1" applyFont="1" applyFill="1" applyBorder="1"/>
    <xf numFmtId="2" fontId="4" fillId="0" borderId="28" xfId="0" applyNumberFormat="1" applyFont="1" applyFill="1" applyBorder="1"/>
    <xf numFmtId="0" fontId="4" fillId="0" borderId="29" xfId="0" applyFont="1" applyFill="1" applyBorder="1"/>
    <xf numFmtId="2" fontId="4" fillId="0" borderId="30" xfId="0" applyNumberFormat="1" applyFont="1" applyFill="1" applyBorder="1"/>
    <xf numFmtId="0" fontId="0" fillId="0" borderId="29" xfId="0" applyFill="1" applyBorder="1"/>
    <xf numFmtId="0" fontId="4" fillId="0" borderId="31" xfId="0" applyFont="1" applyFill="1" applyBorder="1"/>
    <xf numFmtId="2" fontId="4" fillId="0" borderId="32" xfId="0" applyNumberFormat="1" applyFont="1" applyFill="1" applyBorder="1"/>
    <xf numFmtId="2" fontId="4" fillId="0" borderId="33" xfId="0" applyNumberFormat="1" applyFont="1" applyFill="1" applyBorder="1"/>
    <xf numFmtId="0" fontId="16" fillId="0" borderId="29" xfId="0" applyFont="1" applyBorder="1"/>
    <xf numFmtId="0" fontId="10" fillId="2" borderId="55" xfId="0" applyFont="1" applyFill="1" applyBorder="1"/>
    <xf numFmtId="165" fontId="17" fillId="0" borderId="56" xfId="0" applyNumberFormat="1" applyFont="1" applyBorder="1" applyAlignment="1">
      <alignment horizontal="center"/>
    </xf>
    <xf numFmtId="166" fontId="8" fillId="15" borderId="1" xfId="11" applyNumberFormat="1" applyFont="1" applyFill="1" applyBorder="1" applyAlignment="1">
      <alignment horizontal="center"/>
    </xf>
    <xf numFmtId="166" fontId="8" fillId="15" borderId="8" xfId="11" applyNumberFormat="1" applyFont="1" applyFill="1" applyBorder="1" applyAlignment="1">
      <alignment horizontal="center"/>
    </xf>
    <xf numFmtId="0" fontId="0" fillId="14" borderId="0" xfId="0" applyFill="1"/>
    <xf numFmtId="0" fontId="0" fillId="14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16" fillId="16" borderId="56" xfId="0" applyFont="1" applyFill="1" applyBorder="1"/>
    <xf numFmtId="2" fontId="16" fillId="16" borderId="52" xfId="0" applyNumberFormat="1" applyFont="1" applyFill="1" applyBorder="1"/>
    <xf numFmtId="2" fontId="16" fillId="16" borderId="53" xfId="0" applyNumberFormat="1" applyFont="1" applyFill="1" applyBorder="1"/>
    <xf numFmtId="0" fontId="8" fillId="14" borderId="0" xfId="0" applyFont="1" applyFill="1"/>
    <xf numFmtId="0" fontId="8" fillId="0" borderId="0" xfId="0" applyFont="1"/>
    <xf numFmtId="0" fontId="26" fillId="0" borderId="0" xfId="0" applyFont="1"/>
    <xf numFmtId="0" fontId="25" fillId="2" borderId="0" xfId="0" applyFont="1" applyFill="1"/>
    <xf numFmtId="0" fontId="18" fillId="0" borderId="0" xfId="0" applyFont="1"/>
    <xf numFmtId="0" fontId="31" fillId="0" borderId="9" xfId="0" applyFont="1" applyBorder="1"/>
    <xf numFmtId="0" fontId="31" fillId="0" borderId="0" xfId="0" applyFont="1"/>
    <xf numFmtId="4" fontId="31" fillId="0" borderId="0" xfId="0" applyNumberFormat="1" applyFont="1"/>
    <xf numFmtId="0" fontId="31" fillId="0" borderId="6" xfId="0" applyFont="1" applyBorder="1"/>
    <xf numFmtId="0" fontId="31" fillId="0" borderId="0" xfId="0" applyFont="1" applyAlignment="1"/>
    <xf numFmtId="0" fontId="31" fillId="0" borderId="7" xfId="0" applyFont="1" applyBorder="1"/>
    <xf numFmtId="0" fontId="32" fillId="0" borderId="0" xfId="0" applyFont="1" applyFill="1" applyBorder="1" applyAlignment="1">
      <alignment horizontal="right"/>
    </xf>
    <xf numFmtId="0" fontId="32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center"/>
    </xf>
    <xf numFmtId="167" fontId="33" fillId="0" borderId="0" xfId="0" applyNumberFormat="1" applyFont="1" applyFill="1" applyBorder="1" applyAlignment="1">
      <alignment horizontal="center"/>
    </xf>
    <xf numFmtId="4" fontId="33" fillId="0" borderId="0" xfId="0" applyNumberFormat="1" applyFont="1" applyFill="1" applyBorder="1" applyAlignment="1">
      <alignment horizontal="center"/>
    </xf>
    <xf numFmtId="4" fontId="32" fillId="0" borderId="0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167" fontId="31" fillId="0" borderId="0" xfId="0" applyNumberFormat="1" applyFont="1" applyFill="1" applyBorder="1" applyAlignment="1">
      <alignment horizontal="center"/>
    </xf>
    <xf numFmtId="4" fontId="31" fillId="0" borderId="0" xfId="0" applyNumberFormat="1" applyFont="1" applyFill="1" applyBorder="1" applyAlignment="1">
      <alignment horizontal="center"/>
    </xf>
    <xf numFmtId="0" fontId="32" fillId="0" borderId="9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4" fontId="32" fillId="0" borderId="10" xfId="0" applyNumberFormat="1" applyFont="1" applyBorder="1" applyAlignment="1">
      <alignment horizontal="center"/>
    </xf>
    <xf numFmtId="4" fontId="32" fillId="0" borderId="57" xfId="0" applyNumberFormat="1" applyFont="1" applyBorder="1" applyAlignment="1">
      <alignment horizontal="center"/>
    </xf>
    <xf numFmtId="0" fontId="34" fillId="0" borderId="49" xfId="0" applyFont="1" applyBorder="1" applyAlignment="1">
      <alignment horizontal="center"/>
    </xf>
    <xf numFmtId="0" fontId="32" fillId="0" borderId="25" xfId="0" applyFont="1" applyBorder="1" applyAlignment="1">
      <alignment horizontal="center"/>
    </xf>
    <xf numFmtId="0" fontId="32" fillId="0" borderId="25" xfId="0" applyFont="1" applyBorder="1"/>
    <xf numFmtId="0" fontId="32" fillId="0" borderId="8" xfId="0" applyFont="1" applyBorder="1" applyAlignment="1">
      <alignment horizontal="center"/>
    </xf>
    <xf numFmtId="4" fontId="32" fillId="0" borderId="25" xfId="0" applyNumberFormat="1" applyFont="1" applyBorder="1" applyAlignment="1">
      <alignment horizontal="center"/>
    </xf>
    <xf numFmtId="4" fontId="32" fillId="0" borderId="59" xfId="0" applyNumberFormat="1" applyFont="1" applyBorder="1" applyAlignment="1">
      <alignment horizontal="center"/>
    </xf>
    <xf numFmtId="0" fontId="32" fillId="19" borderId="50" xfId="0" applyFont="1" applyFill="1" applyBorder="1" applyAlignment="1">
      <alignment horizontal="left"/>
    </xf>
    <xf numFmtId="0" fontId="32" fillId="19" borderId="58" xfId="0" applyFont="1" applyFill="1" applyBorder="1" applyAlignment="1">
      <alignment horizontal="left"/>
    </xf>
    <xf numFmtId="167" fontId="32" fillId="19" borderId="58" xfId="0" applyNumberFormat="1" applyFont="1" applyFill="1" applyBorder="1"/>
    <xf numFmtId="169" fontId="32" fillId="19" borderId="58" xfId="0" applyNumberFormat="1" applyFont="1" applyFill="1" applyBorder="1" applyAlignment="1">
      <alignment horizontal="center"/>
    </xf>
    <xf numFmtId="4" fontId="32" fillId="19" borderId="58" xfId="0" applyNumberFormat="1" applyFont="1" applyFill="1" applyBorder="1" applyAlignment="1">
      <alignment horizontal="center"/>
    </xf>
    <xf numFmtId="4" fontId="32" fillId="19" borderId="32" xfId="0" applyNumberFormat="1" applyFont="1" applyFill="1" applyBorder="1"/>
    <xf numFmtId="4" fontId="32" fillId="0" borderId="0" xfId="0" applyNumberFormat="1" applyFont="1" applyFill="1" applyBorder="1" applyAlignment="1">
      <alignment horizontal="right"/>
    </xf>
    <xf numFmtId="2" fontId="33" fillId="0" borderId="0" xfId="0" applyNumberFormat="1" applyFont="1" applyFill="1" applyBorder="1" applyAlignment="1">
      <alignment horizontal="center"/>
    </xf>
    <xf numFmtId="1" fontId="31" fillId="5" borderId="50" xfId="0" applyNumberFormat="1" applyFont="1" applyFill="1" applyBorder="1" applyAlignment="1">
      <alignment horizontal="center"/>
    </xf>
    <xf numFmtId="0" fontId="35" fillId="0" borderId="9" xfId="0" applyFont="1" applyFill="1" applyBorder="1"/>
    <xf numFmtId="0" fontId="31" fillId="0" borderId="10" xfId="0" applyFont="1" applyFill="1" applyBorder="1" applyAlignment="1">
      <alignment horizontal="center"/>
    </xf>
    <xf numFmtId="14" fontId="36" fillId="0" borderId="10" xfId="0" applyNumberFormat="1" applyFont="1" applyFill="1" applyBorder="1" applyAlignment="1">
      <alignment horizontal="center"/>
    </xf>
    <xf numFmtId="4" fontId="31" fillId="0" borderId="10" xfId="0" applyNumberFormat="1" applyFont="1" applyFill="1" applyBorder="1" applyAlignment="1">
      <alignment horizontal="center"/>
    </xf>
    <xf numFmtId="10" fontId="31" fillId="0" borderId="10" xfId="0" applyNumberFormat="1" applyFont="1" applyFill="1" applyBorder="1" applyAlignment="1">
      <alignment horizontal="center" vertical="center" wrapText="1"/>
    </xf>
    <xf numFmtId="3" fontId="31" fillId="0" borderId="10" xfId="0" applyNumberFormat="1" applyFont="1" applyFill="1" applyBorder="1" applyAlignment="1">
      <alignment horizontal="center"/>
    </xf>
    <xf numFmtId="1" fontId="31" fillId="5" borderId="61" xfId="0" applyNumberFormat="1" applyFont="1" applyFill="1" applyBorder="1" applyAlignment="1">
      <alignment horizontal="center"/>
    </xf>
    <xf numFmtId="1" fontId="31" fillId="0" borderId="10" xfId="0" applyNumberFormat="1" applyFont="1" applyFill="1" applyBorder="1" applyAlignment="1">
      <alignment horizontal="center"/>
    </xf>
    <xf numFmtId="4" fontId="31" fillId="0" borderId="11" xfId="0" applyNumberFormat="1" applyFont="1" applyFill="1" applyBorder="1" applyAlignment="1">
      <alignment horizontal="center"/>
    </xf>
    <xf numFmtId="177" fontId="32" fillId="19" borderId="58" xfId="0" applyNumberFormat="1" applyFont="1" applyFill="1" applyBorder="1" applyAlignment="1">
      <alignment horizontal="center"/>
    </xf>
    <xf numFmtId="1" fontId="31" fillId="0" borderId="17" xfId="0" applyNumberFormat="1" applyFont="1" applyFill="1" applyBorder="1" applyAlignment="1">
      <alignment horizontal="center"/>
    </xf>
    <xf numFmtId="1" fontId="31" fillId="0" borderId="2" xfId="0" applyNumberFormat="1" applyFont="1" applyFill="1" applyBorder="1" applyAlignment="1">
      <alignment horizontal="center"/>
    </xf>
    <xf numFmtId="1" fontId="31" fillId="17" borderId="2" xfId="0" applyNumberFormat="1" applyFont="1" applyFill="1" applyBorder="1" applyAlignment="1">
      <alignment horizontal="center"/>
    </xf>
    <xf numFmtId="1" fontId="31" fillId="17" borderId="18" xfId="0" applyNumberFormat="1" applyFont="1" applyFill="1" applyBorder="1" applyAlignment="1">
      <alignment horizontal="center"/>
    </xf>
    <xf numFmtId="168" fontId="31" fillId="19" borderId="9" xfId="0" applyNumberFormat="1" applyFont="1" applyFill="1" applyBorder="1" applyAlignment="1">
      <alignment horizontal="center"/>
    </xf>
    <xf numFmtId="168" fontId="31" fillId="19" borderId="76" xfId="0" applyNumberFormat="1" applyFont="1" applyFill="1" applyBorder="1" applyAlignment="1">
      <alignment horizontal="center"/>
    </xf>
    <xf numFmtId="0" fontId="31" fillId="19" borderId="7" xfId="0" applyFont="1" applyFill="1" applyBorder="1" applyAlignment="1">
      <alignment horizontal="center"/>
    </xf>
    <xf numFmtId="0" fontId="31" fillId="19" borderId="8" xfId="0" applyFont="1" applyFill="1" applyBorder="1" applyAlignment="1">
      <alignment horizontal="center"/>
    </xf>
    <xf numFmtId="0" fontId="31" fillId="19" borderId="77" xfId="0" applyFont="1" applyFill="1" applyBorder="1" applyAlignment="1">
      <alignment horizontal="center"/>
    </xf>
    <xf numFmtId="0" fontId="31" fillId="19" borderId="20" xfId="0" applyFont="1" applyFill="1" applyBorder="1" applyAlignment="1">
      <alignment horizontal="center"/>
    </xf>
    <xf numFmtId="0" fontId="31" fillId="19" borderId="78" xfId="0" applyFont="1" applyFill="1" applyBorder="1" applyAlignment="1">
      <alignment horizontal="center"/>
    </xf>
    <xf numFmtId="0" fontId="37" fillId="0" borderId="0" xfId="36" applyFont="1" applyFill="1" applyBorder="1" applyAlignment="1" applyProtection="1">
      <alignment horizontal="left"/>
      <protection locked="0"/>
    </xf>
    <xf numFmtId="172" fontId="37" fillId="0" borderId="0" xfId="36" applyNumberFormat="1" applyFont="1" applyFill="1" applyBorder="1" applyAlignment="1" applyProtection="1">
      <alignment horizontal="left"/>
      <protection locked="0"/>
    </xf>
    <xf numFmtId="0" fontId="38" fillId="0" borderId="0" xfId="37" applyFont="1" applyFill="1" applyBorder="1" applyAlignment="1" applyProtection="1">
      <protection locked="0"/>
    </xf>
    <xf numFmtId="0" fontId="38" fillId="0" borderId="64" xfId="37" applyFont="1" applyFill="1" applyBorder="1" applyAlignment="1" applyProtection="1">
      <protection locked="0"/>
    </xf>
    <xf numFmtId="0" fontId="39" fillId="0" borderId="0" xfId="39" applyFont="1" applyFill="1" applyBorder="1" applyAlignment="1" applyProtection="1">
      <alignment horizontal="right"/>
      <protection locked="0"/>
    </xf>
    <xf numFmtId="0" fontId="39" fillId="0" borderId="0" xfId="36" applyFont="1" applyFill="1" applyBorder="1" applyAlignment="1" applyProtection="1">
      <alignment horizontal="left"/>
      <protection locked="0"/>
    </xf>
    <xf numFmtId="0" fontId="40" fillId="0" borderId="0" xfId="37" applyFont="1" applyFill="1" applyAlignment="1" applyProtection="1">
      <protection locked="0"/>
    </xf>
    <xf numFmtId="0" fontId="38" fillId="0" borderId="0" xfId="37" applyFont="1" applyFill="1" applyBorder="1" applyProtection="1">
      <protection locked="0"/>
    </xf>
    <xf numFmtId="0" fontId="40" fillId="0" borderId="0" xfId="37" applyFont="1" applyFill="1" applyBorder="1" applyAlignment="1" applyProtection="1">
      <protection locked="0"/>
    </xf>
    <xf numFmtId="0" fontId="39" fillId="0" borderId="0" xfId="37" applyFont="1" applyFill="1" applyBorder="1" applyAlignment="1" applyProtection="1">
      <alignment horizontal="right"/>
      <protection locked="0"/>
    </xf>
    <xf numFmtId="0" fontId="39" fillId="0" borderId="0" xfId="37" applyFont="1" applyFill="1" applyBorder="1" applyAlignment="1" applyProtection="1">
      <protection locked="0"/>
    </xf>
    <xf numFmtId="0" fontId="39" fillId="0" borderId="0" xfId="36" applyFont="1" applyFill="1" applyBorder="1" applyAlignment="1" applyProtection="1">
      <alignment horizontal="right"/>
      <protection locked="0"/>
    </xf>
    <xf numFmtId="4" fontId="38" fillId="0" borderId="0" xfId="37" applyNumberFormat="1" applyFont="1" applyBorder="1"/>
    <xf numFmtId="0" fontId="39" fillId="0" borderId="0" xfId="37" applyFont="1" applyFill="1" applyBorder="1" applyAlignment="1" applyProtection="1">
      <alignment horizontal="left"/>
      <protection locked="0"/>
    </xf>
    <xf numFmtId="0" fontId="41" fillId="0" borderId="64" xfId="37" applyFont="1" applyFill="1" applyBorder="1" applyAlignment="1" applyProtection="1">
      <alignment horizontal="center"/>
      <protection locked="0"/>
    </xf>
    <xf numFmtId="0" fontId="37" fillId="0" borderId="0" xfId="37" applyFont="1" applyFill="1" applyBorder="1" applyAlignment="1" applyProtection="1">
      <alignment horizontal="right"/>
      <protection locked="0"/>
    </xf>
    <xf numFmtId="0" fontId="40" fillId="0" borderId="0" xfId="37" applyFont="1" applyFill="1" applyAlignment="1" applyProtection="1">
      <alignment horizontal="center"/>
      <protection locked="0"/>
    </xf>
    <xf numFmtId="0" fontId="43" fillId="0" borderId="2" xfId="38" applyFont="1" applyBorder="1" applyAlignment="1">
      <alignment horizontal="center"/>
    </xf>
    <xf numFmtId="0" fontId="43" fillId="0" borderId="1" xfId="38" applyFont="1" applyFill="1" applyBorder="1" applyAlignment="1">
      <alignment horizontal="center"/>
    </xf>
    <xf numFmtId="0" fontId="38" fillId="21" borderId="1" xfId="38" applyFont="1" applyFill="1" applyBorder="1" applyAlignment="1">
      <alignment horizontal="center"/>
    </xf>
    <xf numFmtId="0" fontId="38" fillId="2" borderId="1" xfId="38" applyFont="1" applyFill="1" applyBorder="1" applyAlignment="1">
      <alignment wrapText="1"/>
    </xf>
    <xf numFmtId="0" fontId="38" fillId="2" borderId="1" xfId="38" applyFont="1" applyFill="1" applyBorder="1" applyAlignment="1">
      <alignment horizontal="center" wrapText="1"/>
    </xf>
    <xf numFmtId="9" fontId="38" fillId="2" borderId="1" xfId="38" applyNumberFormat="1" applyFont="1" applyFill="1" applyBorder="1" applyAlignment="1">
      <alignment horizontal="center" wrapText="1"/>
    </xf>
    <xf numFmtId="3" fontId="38" fillId="2" borderId="1" xfId="38" applyNumberFormat="1" applyFont="1" applyFill="1" applyBorder="1" applyAlignment="1">
      <alignment horizontal="center" wrapText="1"/>
    </xf>
    <xf numFmtId="1" fontId="38" fillId="0" borderId="1" xfId="38" applyNumberFormat="1" applyFont="1" applyFill="1" applyBorder="1" applyAlignment="1">
      <alignment horizontal="center"/>
    </xf>
    <xf numFmtId="173" fontId="38" fillId="2" borderId="1" xfId="38" applyNumberFormat="1" applyFont="1" applyFill="1" applyBorder="1" applyAlignment="1"/>
    <xf numFmtId="0" fontId="38" fillId="2" borderId="1" xfId="38" applyFont="1" applyFill="1" applyBorder="1" applyAlignment="1">
      <alignment horizontal="center"/>
    </xf>
    <xf numFmtId="0" fontId="38" fillId="2" borderId="0" xfId="38" applyFont="1" applyFill="1" applyAlignment="1"/>
    <xf numFmtId="3" fontId="38" fillId="0" borderId="1" xfId="38" applyNumberFormat="1" applyFont="1" applyFill="1" applyBorder="1" applyAlignment="1">
      <alignment horizontal="center" wrapText="1"/>
    </xf>
    <xf numFmtId="3" fontId="39" fillId="0" borderId="0" xfId="37" applyNumberFormat="1" applyFont="1" applyFill="1" applyBorder="1" applyAlignment="1" applyProtection="1">
      <alignment horizontal="center"/>
      <protection locked="0"/>
    </xf>
    <xf numFmtId="172" fontId="39" fillId="0" borderId="0" xfId="37" applyNumberFormat="1" applyFont="1" applyFill="1" applyBorder="1" applyAlignment="1" applyProtection="1">
      <protection locked="0"/>
    </xf>
    <xf numFmtId="3" fontId="38" fillId="0" borderId="0" xfId="37" applyNumberFormat="1" applyFont="1" applyFill="1" applyBorder="1" applyAlignment="1" applyProtection="1">
      <alignment horizontal="center"/>
      <protection locked="0"/>
    </xf>
    <xf numFmtId="174" fontId="40" fillId="0" borderId="0" xfId="37" applyNumberFormat="1" applyFont="1" applyFill="1" applyAlignment="1" applyProtection="1">
      <protection locked="0"/>
    </xf>
    <xf numFmtId="0" fontId="38" fillId="0" borderId="62" xfId="39" applyFont="1" applyFill="1" applyBorder="1" applyAlignment="1" applyProtection="1">
      <alignment horizontal="center"/>
      <protection locked="0"/>
    </xf>
    <xf numFmtId="0" fontId="38" fillId="0" borderId="66" xfId="39" applyFont="1" applyFill="1" applyBorder="1" applyAlignment="1" applyProtection="1">
      <alignment horizontal="center"/>
      <protection locked="0"/>
    </xf>
    <xf numFmtId="172" fontId="40" fillId="0" borderId="0" xfId="37" applyNumberFormat="1" applyFont="1" applyFill="1" applyAlignment="1" applyProtection="1">
      <protection locked="0"/>
    </xf>
    <xf numFmtId="3" fontId="43" fillId="0" borderId="1" xfId="39" applyNumberFormat="1" applyFont="1" applyFill="1" applyBorder="1" applyAlignment="1" applyProtection="1">
      <alignment horizontal="center"/>
      <protection locked="0"/>
    </xf>
    <xf numFmtId="173" fontId="43" fillId="0" borderId="1" xfId="38" applyNumberFormat="1" applyFont="1" applyFill="1" applyBorder="1" applyAlignment="1"/>
    <xf numFmtId="9" fontId="43" fillId="0" borderId="1" xfId="37" applyNumberFormat="1" applyFont="1" applyFill="1" applyBorder="1" applyAlignment="1">
      <alignment horizontal="center"/>
    </xf>
    <xf numFmtId="0" fontId="38" fillId="0" borderId="0" xfId="37" applyFont="1" applyFill="1"/>
    <xf numFmtId="3" fontId="39" fillId="0" borderId="1" xfId="37" applyNumberFormat="1" applyFont="1" applyFill="1" applyBorder="1" applyAlignment="1" applyProtection="1">
      <alignment horizontal="center"/>
      <protection locked="0"/>
    </xf>
    <xf numFmtId="175" fontId="39" fillId="0" borderId="1" xfId="37" applyNumberFormat="1" applyFont="1" applyFill="1" applyBorder="1" applyAlignment="1" applyProtection="1">
      <alignment horizontal="right"/>
      <protection locked="0"/>
    </xf>
    <xf numFmtId="0" fontId="40" fillId="0" borderId="25" xfId="37" applyFont="1" applyFill="1" applyBorder="1" applyAlignment="1" applyProtection="1">
      <protection locked="0"/>
    </xf>
    <xf numFmtId="176" fontId="39" fillId="0" borderId="1" xfId="39" applyNumberFormat="1" applyFont="1" applyFill="1" applyBorder="1" applyAlignment="1" applyProtection="1">
      <protection locked="0"/>
    </xf>
    <xf numFmtId="0" fontId="38" fillId="0" borderId="0" xfId="39" applyFont="1" applyFill="1" applyBorder="1" applyAlignment="1" applyProtection="1">
      <alignment horizontal="right"/>
      <protection locked="0"/>
    </xf>
    <xf numFmtId="0" fontId="38" fillId="0" borderId="0" xfId="39" applyFont="1" applyFill="1" applyBorder="1" applyAlignment="1" applyProtection="1">
      <protection locked="0"/>
    </xf>
    <xf numFmtId="0" fontId="38" fillId="0" borderId="0" xfId="39" applyFont="1" applyFill="1" applyBorder="1" applyAlignment="1" applyProtection="1">
      <alignment horizontal="center"/>
      <protection locked="0"/>
    </xf>
    <xf numFmtId="176" fontId="38" fillId="0" borderId="0" xfId="39" applyNumberFormat="1" applyFont="1" applyFill="1" applyBorder="1" applyAlignment="1" applyProtection="1">
      <protection locked="0"/>
    </xf>
    <xf numFmtId="3" fontId="44" fillId="0" borderId="0" xfId="37" applyNumberFormat="1" applyFont="1" applyFill="1" applyAlignment="1" applyProtection="1">
      <protection locked="0"/>
    </xf>
    <xf numFmtId="173" fontId="40" fillId="0" borderId="0" xfId="37" applyNumberFormat="1" applyFont="1" applyFill="1" applyAlignment="1" applyProtection="1">
      <protection locked="0"/>
    </xf>
    <xf numFmtId="0" fontId="38" fillId="0" borderId="0" xfId="39" applyFont="1" applyFill="1" applyAlignment="1" applyProtection="1">
      <protection locked="0"/>
    </xf>
    <xf numFmtId="176" fontId="40" fillId="0" borderId="0" xfId="37" applyNumberFormat="1" applyFont="1" applyFill="1" applyAlignment="1" applyProtection="1">
      <protection locked="0"/>
    </xf>
    <xf numFmtId="0" fontId="45" fillId="0" borderId="0" xfId="13" applyFont="1" applyAlignment="1">
      <alignment horizontal="centerContinuous"/>
    </xf>
    <xf numFmtId="0" fontId="38" fillId="0" borderId="0" xfId="13" applyFont="1" applyAlignment="1">
      <alignment horizontal="centerContinuous"/>
    </xf>
    <xf numFmtId="0" fontId="46" fillId="0" borderId="0" xfId="37" applyFont="1" applyAlignment="1">
      <alignment horizontal="left"/>
    </xf>
    <xf numFmtId="0" fontId="46" fillId="0" borderId="0" xfId="37" applyFont="1"/>
    <xf numFmtId="0" fontId="45" fillId="0" borderId="0" xfId="13" applyFont="1" applyAlignment="1">
      <alignment horizontal="center"/>
    </xf>
    <xf numFmtId="0" fontId="38" fillId="0" borderId="0" xfId="13" applyFont="1"/>
    <xf numFmtId="0" fontId="45" fillId="0" borderId="73" xfId="13" applyFont="1" applyBorder="1" applyAlignment="1">
      <alignment horizontal="center"/>
    </xf>
    <xf numFmtId="0" fontId="39" fillId="0" borderId="74" xfId="13" applyFont="1" applyBorder="1" applyAlignment="1">
      <alignment horizontal="center"/>
    </xf>
    <xf numFmtId="0" fontId="39" fillId="21" borderId="28" xfId="13" applyFont="1" applyFill="1" applyBorder="1" applyAlignment="1">
      <alignment horizontal="center"/>
    </xf>
    <xf numFmtId="0" fontId="45" fillId="0" borderId="50" xfId="13" applyFont="1" applyBorder="1"/>
    <xf numFmtId="0" fontId="39" fillId="0" borderId="60" xfId="13" applyFont="1" applyBorder="1" applyAlignment="1">
      <alignment horizontal="center"/>
    </xf>
    <xf numFmtId="166" fontId="39" fillId="0" borderId="60" xfId="13" applyNumberFormat="1" applyFont="1" applyBorder="1" applyAlignment="1">
      <alignment horizontal="center"/>
    </xf>
    <xf numFmtId="9" fontId="39" fillId="21" borderId="33" xfId="13" applyNumberFormat="1" applyFont="1" applyFill="1" applyBorder="1" applyAlignment="1">
      <alignment horizontal="center"/>
    </xf>
    <xf numFmtId="0" fontId="45" fillId="0" borderId="26" xfId="13" applyFont="1" applyBorder="1"/>
    <xf numFmtId="0" fontId="39" fillId="0" borderId="27" xfId="13" applyFont="1" applyBorder="1" applyAlignment="1">
      <alignment horizontal="center"/>
    </xf>
    <xf numFmtId="0" fontId="39" fillId="0" borderId="0" xfId="13" applyFont="1" applyBorder="1" applyAlignment="1">
      <alignment horizontal="center"/>
    </xf>
    <xf numFmtId="166" fontId="39" fillId="0" borderId="27" xfId="13" applyNumberFormat="1" applyFont="1" applyBorder="1" applyAlignment="1">
      <alignment horizontal="center"/>
    </xf>
    <xf numFmtId="9" fontId="39" fillId="0" borderId="27" xfId="13" applyNumberFormat="1" applyFont="1" applyFill="1" applyBorder="1" applyAlignment="1">
      <alignment horizontal="center"/>
    </xf>
    <xf numFmtId="0" fontId="46" fillId="0" borderId="0" xfId="37" applyFont="1" applyBorder="1" applyAlignment="1">
      <alignment horizontal="left"/>
    </xf>
    <xf numFmtId="0" fontId="39" fillId="0" borderId="13" xfId="13" applyFont="1" applyFill="1" applyBorder="1" applyAlignment="1">
      <alignment horizontal="center"/>
    </xf>
    <xf numFmtId="0" fontId="39" fillId="0" borderId="75" xfId="13" applyFont="1" applyBorder="1" applyAlignment="1">
      <alignment horizontal="center"/>
    </xf>
    <xf numFmtId="4" fontId="39" fillId="21" borderId="75" xfId="13" applyNumberFormat="1" applyFont="1" applyFill="1" applyBorder="1"/>
    <xf numFmtId="4" fontId="39" fillId="21" borderId="16" xfId="13" applyNumberFormat="1" applyFont="1" applyFill="1" applyBorder="1" applyAlignment="1">
      <alignment horizontal="right"/>
    </xf>
    <xf numFmtId="0" fontId="39" fillId="0" borderId="26" xfId="13" applyFont="1" applyFill="1" applyBorder="1" applyAlignment="1">
      <alignment horizontal="center"/>
    </xf>
    <xf numFmtId="4" fontId="39" fillId="0" borderId="0" xfId="13" applyNumberFormat="1" applyFont="1" applyFill="1" applyBorder="1"/>
    <xf numFmtId="4" fontId="39" fillId="0" borderId="27" xfId="13" applyNumberFormat="1" applyFont="1" applyFill="1" applyBorder="1"/>
    <xf numFmtId="4" fontId="39" fillId="0" borderId="27" xfId="13" applyNumberFormat="1" applyFont="1" applyFill="1" applyBorder="1" applyAlignment="1">
      <alignment horizontal="right"/>
    </xf>
    <xf numFmtId="0" fontId="39" fillId="21" borderId="13" xfId="13" applyFont="1" applyFill="1" applyBorder="1"/>
    <xf numFmtId="0" fontId="39" fillId="21" borderId="75" xfId="13" applyFont="1" applyFill="1" applyBorder="1" applyAlignment="1">
      <alignment horizontal="center"/>
    </xf>
    <xf numFmtId="4" fontId="39" fillId="21" borderId="16" xfId="13" applyNumberFormat="1" applyFont="1" applyFill="1" applyBorder="1"/>
    <xf numFmtId="0" fontId="46" fillId="0" borderId="0" xfId="40" applyFont="1"/>
    <xf numFmtId="4" fontId="46" fillId="0" borderId="0" xfId="40" applyNumberFormat="1" applyFont="1"/>
    <xf numFmtId="4" fontId="38" fillId="0" borderId="0" xfId="13" applyNumberFormat="1" applyFont="1"/>
    <xf numFmtId="4" fontId="38" fillId="0" borderId="0" xfId="13" applyNumberFormat="1" applyFont="1" applyFill="1"/>
    <xf numFmtId="0" fontId="46" fillId="0" borderId="0" xfId="37" applyFont="1" applyFill="1" applyAlignment="1">
      <alignment horizontal="left"/>
    </xf>
    <xf numFmtId="0" fontId="47" fillId="15" borderId="1" xfId="38" applyFont="1" applyFill="1" applyBorder="1" applyAlignment="1">
      <alignment wrapText="1"/>
    </xf>
    <xf numFmtId="0" fontId="47" fillId="15" borderId="1" xfId="38" applyFont="1" applyFill="1" applyBorder="1" applyAlignment="1">
      <alignment horizontal="center" wrapText="1"/>
    </xf>
    <xf numFmtId="9" fontId="47" fillId="15" borderId="1" xfId="38" applyNumberFormat="1" applyFont="1" applyFill="1" applyBorder="1" applyAlignment="1">
      <alignment horizontal="center" wrapText="1"/>
    </xf>
    <xf numFmtId="3" fontId="47" fillId="15" borderId="1" xfId="38" applyNumberFormat="1" applyFont="1" applyFill="1" applyBorder="1" applyAlignment="1">
      <alignment horizontal="center" wrapText="1"/>
    </xf>
    <xf numFmtId="1" fontId="47" fillId="15" borderId="1" xfId="38" applyNumberFormat="1" applyFont="1" applyFill="1" applyBorder="1" applyAlignment="1">
      <alignment horizontal="center"/>
    </xf>
    <xf numFmtId="173" fontId="47" fillId="15" borderId="1" xfId="38" applyNumberFormat="1" applyFont="1" applyFill="1" applyBorder="1" applyAlignment="1"/>
    <xf numFmtId="0" fontId="47" fillId="15" borderId="1" xfId="38" applyFont="1" applyFill="1" applyBorder="1" applyAlignment="1">
      <alignment horizontal="center"/>
    </xf>
    <xf numFmtId="0" fontId="45" fillId="0" borderId="0" xfId="13" applyFont="1" applyAlignment="1">
      <alignment horizontal="center"/>
    </xf>
    <xf numFmtId="0" fontId="45" fillId="0" borderId="81" xfId="13" applyFont="1" applyBorder="1"/>
    <xf numFmtId="0" fontId="39" fillId="0" borderId="82" xfId="13" applyFont="1" applyBorder="1" applyAlignment="1">
      <alignment horizontal="center"/>
    </xf>
    <xf numFmtId="166" fontId="39" fillId="0" borderId="82" xfId="13" applyNumberFormat="1" applyFont="1" applyBorder="1" applyAlignment="1">
      <alignment horizontal="center"/>
    </xf>
    <xf numFmtId="0" fontId="31" fillId="0" borderId="10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31" fillId="0" borderId="1" xfId="0" applyFont="1" applyBorder="1" applyAlignment="1">
      <alignment horizontal="left"/>
    </xf>
    <xf numFmtId="0" fontId="31" fillId="0" borderId="19" xfId="0" applyFont="1" applyBorder="1" applyAlignment="1">
      <alignment horizontal="left"/>
    </xf>
    <xf numFmtId="14" fontId="31" fillId="0" borderId="1" xfId="0" applyNumberFormat="1" applyFont="1" applyBorder="1" applyAlignment="1">
      <alignment horizontal="left"/>
    </xf>
    <xf numFmtId="0" fontId="31" fillId="0" borderId="8" xfId="0" applyFont="1" applyBorder="1" applyAlignment="1">
      <alignment horizontal="left"/>
    </xf>
    <xf numFmtId="0" fontId="31" fillId="0" borderId="20" xfId="0" applyFont="1" applyBorder="1" applyAlignment="1">
      <alignment horizontal="left"/>
    </xf>
    <xf numFmtId="0" fontId="31" fillId="18" borderId="56" xfId="0" applyFont="1" applyFill="1" applyBorder="1" applyAlignment="1">
      <alignment horizontal="center"/>
    </xf>
    <xf numFmtId="0" fontId="31" fillId="18" borderId="52" xfId="0" applyFont="1" applyFill="1" applyBorder="1" applyAlignment="1">
      <alignment horizontal="center"/>
    </xf>
    <xf numFmtId="0" fontId="31" fillId="18" borderId="53" xfId="0" applyFont="1" applyFill="1" applyBorder="1" applyAlignment="1">
      <alignment horizontal="center"/>
    </xf>
    <xf numFmtId="0" fontId="38" fillId="0" borderId="62" xfId="37" applyFont="1" applyFill="1" applyBorder="1" applyAlignment="1" applyProtection="1">
      <alignment horizontal="center" vertical="center"/>
      <protection locked="0"/>
    </xf>
    <xf numFmtId="0" fontId="38" fillId="0" borderId="65" xfId="37" applyFont="1" applyFill="1" applyBorder="1" applyAlignment="1" applyProtection="1">
      <alignment horizontal="center" vertical="center"/>
      <protection locked="0"/>
    </xf>
    <xf numFmtId="0" fontId="38" fillId="0" borderId="71" xfId="37" applyFont="1" applyFill="1" applyBorder="1" applyAlignment="1" applyProtection="1">
      <alignment horizontal="center" vertical="center"/>
      <protection locked="0"/>
    </xf>
    <xf numFmtId="0" fontId="38" fillId="0" borderId="63" xfId="37" applyFont="1" applyFill="1" applyBorder="1" applyAlignment="1" applyProtection="1">
      <alignment horizontal="center" vertical="center" wrapText="1"/>
      <protection locked="0"/>
    </xf>
    <xf numFmtId="0" fontId="38" fillId="0" borderId="70" xfId="37" applyFont="1" applyFill="1" applyBorder="1" applyAlignment="1" applyProtection="1">
      <alignment horizontal="center" vertical="center"/>
      <protection locked="0"/>
    </xf>
    <xf numFmtId="0" fontId="42" fillId="20" borderId="67" xfId="38" applyFont="1" applyFill="1" applyBorder="1" applyAlignment="1">
      <alignment horizontal="center"/>
    </xf>
    <xf numFmtId="0" fontId="42" fillId="20" borderId="68" xfId="38" applyFont="1" applyFill="1" applyBorder="1" applyAlignment="1">
      <alignment horizontal="center"/>
    </xf>
    <xf numFmtId="0" fontId="42" fillId="20" borderId="5" xfId="38" applyFont="1" applyFill="1" applyBorder="1" applyAlignment="1">
      <alignment horizontal="center"/>
    </xf>
    <xf numFmtId="0" fontId="39" fillId="0" borderId="1" xfId="38" applyFont="1" applyFill="1" applyBorder="1" applyAlignment="1">
      <alignment horizontal="left"/>
    </xf>
    <xf numFmtId="0" fontId="47" fillId="15" borderId="1" xfId="38" applyFont="1" applyFill="1" applyBorder="1" applyAlignment="1">
      <alignment horizontal="left"/>
    </xf>
    <xf numFmtId="0" fontId="41" fillId="0" borderId="62" xfId="37" applyFont="1" applyFill="1" applyBorder="1" applyAlignment="1" applyProtection="1">
      <alignment horizontal="center" vertical="center"/>
      <protection locked="0"/>
    </xf>
    <xf numFmtId="0" fontId="41" fillId="0" borderId="63" xfId="37" applyFont="1" applyFill="1" applyBorder="1" applyAlignment="1" applyProtection="1">
      <alignment horizontal="center" vertical="center"/>
      <protection locked="0"/>
    </xf>
    <xf numFmtId="0" fontId="41" fillId="0" borderId="65" xfId="37" applyFont="1" applyFill="1" applyBorder="1" applyAlignment="1" applyProtection="1">
      <alignment horizontal="center" vertical="center"/>
      <protection locked="0"/>
    </xf>
    <xf numFmtId="0" fontId="38" fillId="0" borderId="66" xfId="37" applyFont="1" applyFill="1" applyBorder="1" applyAlignment="1" applyProtection="1">
      <alignment horizontal="center" vertical="center"/>
      <protection locked="0"/>
    </xf>
    <xf numFmtId="0" fontId="38" fillId="0" borderId="69" xfId="37" applyFont="1" applyFill="1" applyBorder="1" applyAlignment="1" applyProtection="1">
      <alignment horizontal="center" vertical="center"/>
      <protection locked="0"/>
    </xf>
    <xf numFmtId="0" fontId="38" fillId="0" borderId="62" xfId="37" applyFont="1" applyFill="1" applyBorder="1" applyAlignment="1" applyProtection="1">
      <alignment horizontal="center" vertical="center" wrapText="1"/>
      <protection locked="0"/>
    </xf>
    <xf numFmtId="0" fontId="38" fillId="0" borderId="65" xfId="37" applyFont="1" applyFill="1" applyBorder="1" applyAlignment="1" applyProtection="1">
      <alignment horizontal="center" vertical="center" wrapText="1"/>
      <protection locked="0"/>
    </xf>
    <xf numFmtId="0" fontId="38" fillId="21" borderId="67" xfId="38" applyFont="1" applyFill="1" applyBorder="1" applyAlignment="1">
      <alignment horizontal="center"/>
    </xf>
    <xf numFmtId="0" fontId="38" fillId="21" borderId="5" xfId="38" applyFont="1" applyFill="1" applyBorder="1" applyAlignment="1">
      <alignment horizontal="center"/>
    </xf>
    <xf numFmtId="0" fontId="47" fillId="15" borderId="67" xfId="38" applyFont="1" applyFill="1" applyBorder="1" applyAlignment="1">
      <alignment horizontal="center"/>
    </xf>
    <xf numFmtId="0" fontId="47" fillId="15" borderId="5" xfId="38" applyFont="1" applyFill="1" applyBorder="1" applyAlignment="1">
      <alignment horizontal="center"/>
    </xf>
    <xf numFmtId="0" fontId="39" fillId="0" borderId="0" xfId="37" applyFont="1" applyFill="1" applyBorder="1" applyAlignment="1" applyProtection="1">
      <alignment horizontal="left"/>
      <protection locked="0"/>
    </xf>
    <xf numFmtId="0" fontId="39" fillId="0" borderId="0" xfId="36" applyFont="1" applyFill="1" applyBorder="1" applyAlignment="1" applyProtection="1">
      <alignment horizontal="center"/>
      <protection locked="0"/>
    </xf>
    <xf numFmtId="14" fontId="39" fillId="0" borderId="0" xfId="37" applyNumberFormat="1" applyFont="1" applyFill="1" applyBorder="1" applyAlignment="1" applyProtection="1">
      <alignment horizontal="left"/>
      <protection locked="0"/>
    </xf>
    <xf numFmtId="0" fontId="47" fillId="15" borderId="0" xfId="37" applyFont="1" applyFill="1" applyAlignment="1" applyProtection="1">
      <alignment horizontal="center"/>
      <protection locked="0"/>
    </xf>
    <xf numFmtId="0" fontId="41" fillId="0" borderId="72" xfId="37" applyFont="1" applyFill="1" applyBorder="1" applyAlignment="1" applyProtection="1">
      <alignment horizontal="center" vertical="center"/>
      <protection locked="0"/>
    </xf>
    <xf numFmtId="0" fontId="41" fillId="0" borderId="70" xfId="37" applyFont="1" applyFill="1" applyBorder="1" applyAlignment="1" applyProtection="1">
      <alignment horizontal="center" vertical="center"/>
      <protection locked="0"/>
    </xf>
    <xf numFmtId="0" fontId="41" fillId="0" borderId="0" xfId="37" applyFont="1" applyFill="1" applyBorder="1" applyAlignment="1" applyProtection="1">
      <alignment horizontal="center" vertical="center"/>
      <protection locked="0"/>
    </xf>
    <xf numFmtId="0" fontId="42" fillId="0" borderId="1" xfId="39" applyFont="1" applyFill="1" applyBorder="1" applyAlignment="1" applyProtection="1">
      <alignment horizontal="left"/>
      <protection locked="0"/>
    </xf>
    <xf numFmtId="0" fontId="39" fillId="0" borderId="1" xfId="39" applyFont="1" applyFill="1" applyBorder="1" applyAlignment="1" applyProtection="1">
      <alignment horizontal="left"/>
      <protection locked="0"/>
    </xf>
    <xf numFmtId="0" fontId="39" fillId="0" borderId="1" xfId="37" applyFont="1" applyFill="1" applyBorder="1" applyAlignment="1" applyProtection="1">
      <alignment horizontal="left"/>
      <protection locked="0"/>
    </xf>
    <xf numFmtId="0" fontId="45" fillId="0" borderId="0" xfId="13" applyFont="1" applyAlignment="1">
      <alignment horizontal="center"/>
    </xf>
    <xf numFmtId="0" fontId="39" fillId="0" borderId="79" xfId="13" applyFont="1" applyBorder="1" applyAlignment="1">
      <alignment horizontal="center" vertical="center"/>
    </xf>
    <xf numFmtId="0" fontId="39" fillId="0" borderId="80" xfId="13" applyFont="1" applyBorder="1" applyAlignment="1">
      <alignment horizontal="center" vertical="center"/>
    </xf>
    <xf numFmtId="0" fontId="39" fillId="0" borderId="58" xfId="13" applyFont="1" applyBorder="1" applyAlignment="1">
      <alignment horizontal="center" vertical="center"/>
    </xf>
  </cellXfs>
  <cellStyles count="41">
    <cellStyle name="Comma 2" xfId="1"/>
    <cellStyle name="Comma 27 2" xfId="16"/>
    <cellStyle name="Comma 3" xfId="2"/>
    <cellStyle name="date 3" xfId="3"/>
    <cellStyle name="Excel Built-in Normal" xfId="4"/>
    <cellStyle name="Normal" xfId="0" builtinId="0"/>
    <cellStyle name="Normal 10" xfId="32"/>
    <cellStyle name="Normal 10 2" xfId="28"/>
    <cellStyle name="Normal 11" xfId="29"/>
    <cellStyle name="Normal 12" xfId="5"/>
    <cellStyle name="Normal 2" xfId="6"/>
    <cellStyle name="Normal 2 10" xfId="20"/>
    <cellStyle name="Normal 2 10 2" xfId="34"/>
    <cellStyle name="Normal 2 2" xfId="27"/>
    <cellStyle name="Normal 2 2 2" xfId="7"/>
    <cellStyle name="Normal 2 2 3" xfId="26"/>
    <cellStyle name="Normal 2 3" xfId="23"/>
    <cellStyle name="Normal 2 4 2 4" xfId="24"/>
    <cellStyle name="Normal 2 8" xfId="21"/>
    <cellStyle name="Normal 21" xfId="8"/>
    <cellStyle name="Normal 28 2" xfId="18"/>
    <cellStyle name="Normal 28 2 2" xfId="40"/>
    <cellStyle name="Normal 3" xfId="25"/>
    <cellStyle name="Normal 3 2" xfId="9"/>
    <cellStyle name="Normal 4" xfId="22"/>
    <cellStyle name="Normal 4 2" xfId="35"/>
    <cellStyle name="Normal 5" xfId="33"/>
    <cellStyle name="Normal 6" xfId="30"/>
    <cellStyle name="Normal 7" xfId="37"/>
    <cellStyle name="Normal 9" xfId="10"/>
    <cellStyle name="Normal 9 2" xfId="31"/>
    <cellStyle name="Normal_Bulgaria Schedule Overview (24.09.04)not send" xfId="36"/>
    <cellStyle name="Normal_Channel Split Jan to May 09" xfId="11"/>
    <cellStyle name="Normal_internet plan" xfId="39"/>
    <cellStyle name="Normal_MediaPlan- Toshiba-PS-040308" xfId="38"/>
    <cellStyle name="Percent" xfId="14" builtinId="5"/>
    <cellStyle name="Percent 2" xfId="12"/>
    <cellStyle name="Percent 27 2" xfId="17"/>
    <cellStyle name="Percent 3 5" xfId="19"/>
    <cellStyle name="Style 1" xfId="13"/>
    <cellStyle name="Стил 1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8" name="Line 1">
          <a:extLst>
            <a:ext uri="{FF2B5EF4-FFF2-40B4-BE49-F238E27FC236}">
              <a16:creationId xmlns:a16="http://schemas.microsoft.com/office/drawing/2014/main" xmlns="" id="{00000000-0008-0000-0300-000010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69" name="Line 2">
          <a:extLst>
            <a:ext uri="{FF2B5EF4-FFF2-40B4-BE49-F238E27FC236}">
              <a16:creationId xmlns:a16="http://schemas.microsoft.com/office/drawing/2014/main" xmlns="" id="{00000000-0008-0000-0300-000011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0" name="Line 3">
          <a:extLst>
            <a:ext uri="{FF2B5EF4-FFF2-40B4-BE49-F238E27FC236}">
              <a16:creationId xmlns:a16="http://schemas.microsoft.com/office/drawing/2014/main" xmlns="" id="{00000000-0008-0000-0300-000012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1" name="Line 4">
          <a:extLst>
            <a:ext uri="{FF2B5EF4-FFF2-40B4-BE49-F238E27FC236}">
              <a16:creationId xmlns:a16="http://schemas.microsoft.com/office/drawing/2014/main" xmlns="" id="{00000000-0008-0000-0300-000013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2" name="Line 5">
          <a:extLst>
            <a:ext uri="{FF2B5EF4-FFF2-40B4-BE49-F238E27FC236}">
              <a16:creationId xmlns:a16="http://schemas.microsoft.com/office/drawing/2014/main" xmlns="" id="{00000000-0008-0000-0300-000014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9</xdr:row>
      <xdr:rowOff>0</xdr:rowOff>
    </xdr:from>
    <xdr:to>
      <xdr:col>6</xdr:col>
      <xdr:colOff>0</xdr:colOff>
      <xdr:row>9</xdr:row>
      <xdr:rowOff>0</xdr:rowOff>
    </xdr:to>
    <xdr:sp macro="" textlink="">
      <xdr:nvSpPr>
        <xdr:cNvPr id="228373" name="Line 6">
          <a:extLst>
            <a:ext uri="{FF2B5EF4-FFF2-40B4-BE49-F238E27FC236}">
              <a16:creationId xmlns:a16="http://schemas.microsoft.com/office/drawing/2014/main" xmlns="" id="{00000000-0008-0000-0300-0000157C0300}"/>
            </a:ext>
          </a:extLst>
        </xdr:cNvPr>
        <xdr:cNvSpPr>
          <a:spLocks noChangeShapeType="1"/>
        </xdr:cNvSpPr>
      </xdr:nvSpPr>
      <xdr:spPr bwMode="auto">
        <a:xfrm>
          <a:off x="4810125" y="1590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4" name="Line 7">
          <a:extLst>
            <a:ext uri="{FF2B5EF4-FFF2-40B4-BE49-F238E27FC236}">
              <a16:creationId xmlns:a16="http://schemas.microsoft.com/office/drawing/2014/main" xmlns="" id="{00000000-0008-0000-0300-000016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228375" name="Line 8">
          <a:extLst>
            <a:ext uri="{FF2B5EF4-FFF2-40B4-BE49-F238E27FC236}">
              <a16:creationId xmlns:a16="http://schemas.microsoft.com/office/drawing/2014/main" xmlns="" id="{00000000-0008-0000-0300-0000177C0300}"/>
            </a:ext>
          </a:extLst>
        </xdr:cNvPr>
        <xdr:cNvSpPr>
          <a:spLocks noChangeShapeType="1"/>
        </xdr:cNvSpPr>
      </xdr:nvSpPr>
      <xdr:spPr bwMode="auto">
        <a:xfrm>
          <a:off x="4810125" y="8667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6" name="Line 9">
          <a:extLst>
            <a:ext uri="{FF2B5EF4-FFF2-40B4-BE49-F238E27FC236}">
              <a16:creationId xmlns:a16="http://schemas.microsoft.com/office/drawing/2014/main" xmlns="" id="{00000000-0008-0000-0300-000018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7" name="Line 10">
          <a:extLst>
            <a:ext uri="{FF2B5EF4-FFF2-40B4-BE49-F238E27FC236}">
              <a16:creationId xmlns:a16="http://schemas.microsoft.com/office/drawing/2014/main" xmlns="" id="{00000000-0008-0000-0300-000019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8" name="Line 11">
          <a:extLst>
            <a:ext uri="{FF2B5EF4-FFF2-40B4-BE49-F238E27FC236}">
              <a16:creationId xmlns:a16="http://schemas.microsoft.com/office/drawing/2014/main" xmlns="" id="{00000000-0008-0000-0300-00001A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79" name="Line 12">
          <a:extLst>
            <a:ext uri="{FF2B5EF4-FFF2-40B4-BE49-F238E27FC236}">
              <a16:creationId xmlns:a16="http://schemas.microsoft.com/office/drawing/2014/main" xmlns="" id="{00000000-0008-0000-0300-00001B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0" name="Line 13">
          <a:extLst>
            <a:ext uri="{FF2B5EF4-FFF2-40B4-BE49-F238E27FC236}">
              <a16:creationId xmlns:a16="http://schemas.microsoft.com/office/drawing/2014/main" xmlns="" id="{00000000-0008-0000-0300-00001C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1" name="Line 14">
          <a:extLst>
            <a:ext uri="{FF2B5EF4-FFF2-40B4-BE49-F238E27FC236}">
              <a16:creationId xmlns:a16="http://schemas.microsoft.com/office/drawing/2014/main" xmlns="" id="{00000000-0008-0000-0300-00001D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2" name="Line 15">
          <a:extLst>
            <a:ext uri="{FF2B5EF4-FFF2-40B4-BE49-F238E27FC236}">
              <a16:creationId xmlns:a16="http://schemas.microsoft.com/office/drawing/2014/main" xmlns="" id="{00000000-0008-0000-0300-00001E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43</xdr:row>
      <xdr:rowOff>0</xdr:rowOff>
    </xdr:from>
    <xdr:to>
      <xdr:col>6</xdr:col>
      <xdr:colOff>0</xdr:colOff>
      <xdr:row>43</xdr:row>
      <xdr:rowOff>0</xdr:rowOff>
    </xdr:to>
    <xdr:sp macro="" textlink="">
      <xdr:nvSpPr>
        <xdr:cNvPr id="228383" name="Line 16">
          <a:extLst>
            <a:ext uri="{FF2B5EF4-FFF2-40B4-BE49-F238E27FC236}">
              <a16:creationId xmlns:a16="http://schemas.microsoft.com/office/drawing/2014/main" xmlns="" id="{00000000-0008-0000-0300-00001F7C0300}"/>
            </a:ext>
          </a:extLst>
        </xdr:cNvPr>
        <xdr:cNvSpPr>
          <a:spLocks noChangeShapeType="1"/>
        </xdr:cNvSpPr>
      </xdr:nvSpPr>
      <xdr:spPr bwMode="auto">
        <a:xfrm>
          <a:off x="4810125" y="741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679"/>
  <sheetViews>
    <sheetView showGridLines="0" zoomScale="75" zoomScaleNormal="75" workbookViewId="0">
      <pane xSplit="1" topLeftCell="E1" activePane="topRight" state="frozen"/>
      <selection activeCell="I260" sqref="I260"/>
      <selection pane="topRight" activeCell="E12" sqref="E12"/>
    </sheetView>
  </sheetViews>
  <sheetFormatPr defaultColWidth="9.140625" defaultRowHeight="0" customHeight="1" zeroHeight="1" x14ac:dyDescent="0.15"/>
  <cols>
    <col min="1" max="1" width="5.140625" style="159" customWidth="1"/>
    <col min="2" max="2" width="21.5703125" style="159" customWidth="1"/>
    <col min="3" max="5" width="15.7109375" style="159" customWidth="1"/>
    <col min="6" max="6" width="15.7109375" style="159" hidden="1" customWidth="1"/>
    <col min="7" max="7" width="13.42578125" style="159" customWidth="1"/>
    <col min="8" max="8" width="10.140625" style="159" customWidth="1"/>
    <col min="9" max="9" width="13.42578125" style="159" customWidth="1"/>
    <col min="10" max="10" width="6.5703125" style="159" customWidth="1"/>
    <col min="11" max="12" width="15.7109375" style="159" customWidth="1"/>
    <col min="13" max="13" width="11.5703125" style="159" customWidth="1"/>
    <col min="14" max="17" width="15.7109375" style="159" customWidth="1"/>
    <col min="18" max="31" width="4.7109375" style="162" customWidth="1"/>
    <col min="32" max="32" width="4.7109375" style="158" customWidth="1"/>
    <col min="33" max="16384" width="9.140625" style="158"/>
  </cols>
  <sheetData>
    <row r="1" spans="1:31" s="160" customFormat="1" ht="20.100000000000001" customHeight="1" thickBot="1" x14ac:dyDescent="0.2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</row>
    <row r="2" spans="1:31" s="160" customFormat="1" ht="20.100000000000001" customHeight="1" x14ac:dyDescent="0.2">
      <c r="A2" s="159"/>
      <c r="B2" s="163" t="s">
        <v>5</v>
      </c>
      <c r="C2" s="316" t="s">
        <v>224</v>
      </c>
      <c r="D2" s="317"/>
      <c r="E2" s="164"/>
      <c r="F2" s="164"/>
      <c r="G2" s="164"/>
      <c r="H2" s="164"/>
      <c r="I2" s="164"/>
      <c r="J2" s="164"/>
      <c r="K2" s="164"/>
      <c r="L2" s="165"/>
      <c r="M2" s="164"/>
      <c r="N2" s="164"/>
      <c r="O2" s="165"/>
      <c r="P2" s="165"/>
      <c r="Q2" s="165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</row>
    <row r="3" spans="1:31" s="160" customFormat="1" ht="20.100000000000001" customHeight="1" x14ac:dyDescent="0.2">
      <c r="A3" s="159"/>
      <c r="B3" s="166" t="s">
        <v>6</v>
      </c>
      <c r="C3" s="318" t="s">
        <v>293</v>
      </c>
      <c r="D3" s="319"/>
      <c r="E3" s="164"/>
      <c r="F3" s="164"/>
      <c r="G3" s="164"/>
      <c r="H3" s="164"/>
      <c r="I3" s="164"/>
      <c r="J3" s="164"/>
      <c r="K3" s="164"/>
      <c r="L3" s="165"/>
      <c r="M3" s="164"/>
      <c r="N3" s="164"/>
      <c r="O3" s="165"/>
      <c r="P3" s="165"/>
      <c r="Q3" s="165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</row>
    <row r="4" spans="1:31" s="160" customFormat="1" ht="20.100000000000001" customHeight="1" x14ac:dyDescent="0.2">
      <c r="A4" s="159"/>
      <c r="B4" s="166" t="s">
        <v>7</v>
      </c>
      <c r="C4" s="320" t="s">
        <v>296</v>
      </c>
      <c r="D4" s="319"/>
      <c r="E4" s="167"/>
      <c r="F4" s="167"/>
      <c r="G4" s="164"/>
      <c r="H4" s="164"/>
      <c r="I4" s="164"/>
      <c r="J4" s="164"/>
      <c r="K4" s="164"/>
      <c r="L4" s="165"/>
      <c r="M4" s="164"/>
      <c r="N4" s="164"/>
      <c r="O4" s="165"/>
      <c r="P4" s="165"/>
      <c r="Q4" s="165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</row>
    <row r="5" spans="1:31" s="160" customFormat="1" ht="20.100000000000001" customHeight="1" thickBot="1" x14ac:dyDescent="0.25">
      <c r="A5" s="159"/>
      <c r="B5" s="168" t="s">
        <v>4</v>
      </c>
      <c r="C5" s="321" t="s">
        <v>289</v>
      </c>
      <c r="D5" s="322"/>
      <c r="E5" s="164"/>
      <c r="F5" s="164"/>
      <c r="G5" s="164"/>
      <c r="H5" s="164"/>
      <c r="I5" s="164"/>
      <c r="J5" s="164"/>
      <c r="K5" s="164"/>
      <c r="L5" s="165"/>
      <c r="M5" s="164"/>
      <c r="N5" s="164"/>
      <c r="O5" s="165"/>
      <c r="P5" s="165"/>
      <c r="Q5" s="165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</row>
    <row r="6" spans="1:31" s="160" customFormat="1" ht="20.100000000000001" customHeight="1" x14ac:dyDescent="0.2">
      <c r="A6" s="159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5"/>
      <c r="M6" s="164"/>
      <c r="N6" s="164"/>
      <c r="O6" s="165"/>
      <c r="P6" s="165"/>
      <c r="Q6" s="165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</row>
    <row r="7" spans="1:31" s="160" customFormat="1" ht="20.100000000000001" customHeight="1" x14ac:dyDescent="0.2">
      <c r="A7" s="159"/>
      <c r="B7" s="164"/>
      <c r="C7" s="164"/>
      <c r="D7" s="164"/>
      <c r="E7" s="169"/>
      <c r="F7" s="169"/>
      <c r="G7" s="170"/>
      <c r="H7" s="171"/>
      <c r="I7" s="172"/>
      <c r="J7" s="172"/>
      <c r="K7" s="172"/>
      <c r="L7" s="173"/>
      <c r="M7" s="172"/>
      <c r="N7" s="172"/>
      <c r="O7" s="165"/>
      <c r="P7" s="174"/>
      <c r="Q7" s="17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</row>
    <row r="8" spans="1:31" ht="20.100000000000001" customHeight="1" thickBot="1" x14ac:dyDescent="0.25">
      <c r="B8" s="164"/>
      <c r="C8" s="164"/>
      <c r="D8" s="164"/>
      <c r="E8" s="164"/>
      <c r="F8" s="164"/>
      <c r="G8" s="164"/>
      <c r="H8" s="164"/>
      <c r="I8" s="164"/>
      <c r="J8" s="164"/>
      <c r="K8" s="164"/>
      <c r="L8" s="165"/>
      <c r="M8" s="164"/>
      <c r="N8" s="164"/>
      <c r="O8" s="165"/>
      <c r="P8" s="165"/>
      <c r="Q8" s="165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</row>
    <row r="9" spans="1:31" ht="20.100000000000001" customHeight="1" thickBot="1" x14ac:dyDescent="0.25">
      <c r="B9" s="175"/>
      <c r="C9" s="175"/>
      <c r="D9" s="175"/>
      <c r="E9" s="175"/>
      <c r="F9" s="175"/>
      <c r="G9" s="175"/>
      <c r="H9" s="175"/>
      <c r="I9" s="176"/>
      <c r="J9" s="176"/>
      <c r="K9" s="176"/>
      <c r="L9" s="177"/>
      <c r="M9" s="176"/>
      <c r="N9" s="176"/>
      <c r="O9" s="177"/>
      <c r="P9" s="177"/>
      <c r="Q9" s="177"/>
      <c r="R9" s="323" t="s">
        <v>294</v>
      </c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5"/>
    </row>
    <row r="10" spans="1:31" ht="20.100000000000001" customHeight="1" x14ac:dyDescent="0.2">
      <c r="B10" s="178" t="s">
        <v>245</v>
      </c>
      <c r="C10" s="179" t="s">
        <v>225</v>
      </c>
      <c r="D10" s="179" t="s">
        <v>226</v>
      </c>
      <c r="E10" s="179" t="s">
        <v>227</v>
      </c>
      <c r="F10" s="179" t="s">
        <v>228</v>
      </c>
      <c r="G10" s="179" t="s">
        <v>2</v>
      </c>
      <c r="H10" s="179" t="s">
        <v>229</v>
      </c>
      <c r="I10" s="179" t="s">
        <v>230</v>
      </c>
      <c r="J10" s="179" t="s">
        <v>231</v>
      </c>
      <c r="K10" s="179" t="s">
        <v>232</v>
      </c>
      <c r="L10" s="180" t="s">
        <v>233</v>
      </c>
      <c r="M10" s="179" t="s">
        <v>234</v>
      </c>
      <c r="N10" s="179" t="s">
        <v>235</v>
      </c>
      <c r="O10" s="180" t="s">
        <v>236</v>
      </c>
      <c r="P10" s="180" t="s">
        <v>237</v>
      </c>
      <c r="Q10" s="181" t="s">
        <v>238</v>
      </c>
      <c r="R10" s="211">
        <v>9</v>
      </c>
      <c r="S10" s="211">
        <v>10</v>
      </c>
      <c r="T10" s="211">
        <v>11</v>
      </c>
      <c r="U10" s="211">
        <v>12</v>
      </c>
      <c r="V10" s="211">
        <v>13</v>
      </c>
      <c r="W10" s="211">
        <v>14</v>
      </c>
      <c r="X10" s="211">
        <v>15</v>
      </c>
      <c r="Y10" s="211">
        <v>16</v>
      </c>
      <c r="Z10" s="211">
        <v>17</v>
      </c>
      <c r="AA10" s="211">
        <v>18</v>
      </c>
      <c r="AB10" s="211">
        <v>19</v>
      </c>
      <c r="AC10" s="211">
        <v>20</v>
      </c>
      <c r="AD10" s="211">
        <v>21</v>
      </c>
      <c r="AE10" s="212">
        <v>22</v>
      </c>
    </row>
    <row r="11" spans="1:31" ht="20.100000000000001" customHeight="1" thickBot="1" x14ac:dyDescent="0.25">
      <c r="B11" s="182" t="s">
        <v>246</v>
      </c>
      <c r="C11" s="183"/>
      <c r="D11" s="183" t="s">
        <v>239</v>
      </c>
      <c r="E11" s="183" t="s">
        <v>239</v>
      </c>
      <c r="F11" s="183"/>
      <c r="G11" s="184"/>
      <c r="H11" s="183"/>
      <c r="I11" s="183"/>
      <c r="J11" s="185"/>
      <c r="K11" s="183" t="s">
        <v>240</v>
      </c>
      <c r="L11" s="186" t="s">
        <v>241</v>
      </c>
      <c r="M11" s="183"/>
      <c r="N11" s="183" t="s">
        <v>33</v>
      </c>
      <c r="O11" s="186" t="s">
        <v>240</v>
      </c>
      <c r="P11" s="186" t="s">
        <v>240</v>
      </c>
      <c r="Q11" s="187" t="s">
        <v>242</v>
      </c>
      <c r="R11" s="213" t="s">
        <v>220</v>
      </c>
      <c r="S11" s="214" t="s">
        <v>221</v>
      </c>
      <c r="T11" s="215" t="s">
        <v>222</v>
      </c>
      <c r="U11" s="214" t="s">
        <v>221</v>
      </c>
      <c r="V11" s="216" t="s">
        <v>223</v>
      </c>
      <c r="W11" s="216" t="s">
        <v>243</v>
      </c>
      <c r="X11" s="214" t="s">
        <v>243</v>
      </c>
      <c r="Y11" s="217" t="s">
        <v>220</v>
      </c>
      <c r="Z11" s="214" t="s">
        <v>221</v>
      </c>
      <c r="AA11" s="214" t="s">
        <v>222</v>
      </c>
      <c r="AB11" s="214" t="s">
        <v>221</v>
      </c>
      <c r="AC11" s="216" t="s">
        <v>223</v>
      </c>
      <c r="AD11" s="216" t="s">
        <v>243</v>
      </c>
      <c r="AE11" s="216" t="s">
        <v>243</v>
      </c>
    </row>
    <row r="12" spans="1:31" ht="20.100000000000001" customHeight="1" x14ac:dyDescent="0.2">
      <c r="B12" s="197" t="s">
        <v>292</v>
      </c>
      <c r="C12" s="202">
        <v>9000</v>
      </c>
      <c r="D12" s="198">
        <v>3</v>
      </c>
      <c r="E12" s="198">
        <v>132</v>
      </c>
      <c r="F12" s="199"/>
      <c r="G12" s="198" t="s">
        <v>247</v>
      </c>
      <c r="H12" s="198">
        <f>D12*E12</f>
        <v>396</v>
      </c>
      <c r="I12" s="198" t="s">
        <v>291</v>
      </c>
      <c r="J12" s="204">
        <f>SUM(R12:AE12)</f>
        <v>1</v>
      </c>
      <c r="K12" s="198">
        <f>H12*4.2</f>
        <v>1663.2</v>
      </c>
      <c r="L12" s="200">
        <f>K12</f>
        <v>1663.2</v>
      </c>
      <c r="M12" s="198" t="s">
        <v>244</v>
      </c>
      <c r="N12" s="201">
        <v>0.45</v>
      </c>
      <c r="O12" s="200">
        <f t="shared" ref="O12" si="0">J12*L12</f>
        <v>1663.2</v>
      </c>
      <c r="P12" s="200">
        <f t="shared" ref="P12" si="1">O12-O12*N12</f>
        <v>914.76</v>
      </c>
      <c r="Q12" s="205">
        <f t="shared" ref="Q12" si="2">P12/J12</f>
        <v>914.76</v>
      </c>
      <c r="R12" s="207"/>
      <c r="S12" s="208"/>
      <c r="T12" s="208"/>
      <c r="U12" s="208"/>
      <c r="V12" s="208">
        <v>1</v>
      </c>
      <c r="W12" s="209"/>
      <c r="X12" s="209"/>
      <c r="Y12" s="208"/>
      <c r="Z12" s="208"/>
      <c r="AA12" s="208"/>
      <c r="AB12" s="208"/>
      <c r="AC12" s="208"/>
      <c r="AD12" s="209"/>
      <c r="AE12" s="210"/>
    </row>
    <row r="13" spans="1:31" s="161" customFormat="1" ht="20.100000000000001" customHeight="1" thickBot="1" x14ac:dyDescent="0.25">
      <c r="A13" s="159"/>
      <c r="B13" s="188"/>
      <c r="C13" s="189"/>
      <c r="D13" s="189"/>
      <c r="E13" s="189"/>
      <c r="F13" s="189"/>
      <c r="G13" s="189"/>
      <c r="H13" s="189"/>
      <c r="I13" s="190"/>
      <c r="J13" s="206"/>
      <c r="K13" s="191"/>
      <c r="L13" s="192"/>
      <c r="M13" s="190"/>
      <c r="N13" s="190"/>
      <c r="O13" s="192">
        <f>SUM(O12:O12)</f>
        <v>1663.2</v>
      </c>
      <c r="P13" s="192">
        <f>SUM(P12:P12)</f>
        <v>914.76</v>
      </c>
      <c r="Q13" s="193"/>
      <c r="R13" s="196">
        <f t="shared" ref="R13:AE13" si="3">SUM(R12:R12)</f>
        <v>0</v>
      </c>
      <c r="S13" s="196">
        <f t="shared" si="3"/>
        <v>0</v>
      </c>
      <c r="T13" s="196">
        <f t="shared" si="3"/>
        <v>0</v>
      </c>
      <c r="U13" s="196">
        <f t="shared" si="3"/>
        <v>0</v>
      </c>
      <c r="V13" s="196">
        <f t="shared" si="3"/>
        <v>1</v>
      </c>
      <c r="W13" s="196">
        <f t="shared" si="3"/>
        <v>0</v>
      </c>
      <c r="X13" s="196">
        <f t="shared" si="3"/>
        <v>0</v>
      </c>
      <c r="Y13" s="196">
        <f t="shared" si="3"/>
        <v>0</v>
      </c>
      <c r="Z13" s="196">
        <f t="shared" si="3"/>
        <v>0</v>
      </c>
      <c r="AA13" s="196">
        <f t="shared" si="3"/>
        <v>0</v>
      </c>
      <c r="AB13" s="196">
        <f t="shared" si="3"/>
        <v>0</v>
      </c>
      <c r="AC13" s="196">
        <f t="shared" si="3"/>
        <v>0</v>
      </c>
      <c r="AD13" s="196">
        <f t="shared" si="3"/>
        <v>0</v>
      </c>
      <c r="AE13" s="203">
        <f t="shared" si="3"/>
        <v>0</v>
      </c>
    </row>
    <row r="14" spans="1:31" s="161" customFormat="1" ht="20.100000000000001" customHeight="1" x14ac:dyDescent="0.2">
      <c r="A14" s="159"/>
      <c r="B14" s="169"/>
      <c r="C14" s="169"/>
      <c r="D14" s="169"/>
      <c r="E14" s="169"/>
      <c r="F14" s="169"/>
      <c r="G14" s="170"/>
      <c r="H14" s="171"/>
      <c r="I14" s="172"/>
      <c r="J14" s="172"/>
      <c r="K14" s="172"/>
      <c r="L14" s="173"/>
      <c r="M14" s="172"/>
      <c r="N14" s="172"/>
      <c r="O14" s="194" t="s">
        <v>250</v>
      </c>
      <c r="P14" s="174">
        <f>P13</f>
        <v>914.76</v>
      </c>
      <c r="Q14" s="17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</row>
    <row r="15" spans="1:31" s="161" customFormat="1" ht="20.100000000000001" customHeight="1" x14ac:dyDescent="0.2">
      <c r="A15" s="159"/>
      <c r="B15" s="169"/>
      <c r="C15" s="169"/>
      <c r="D15" s="169"/>
      <c r="E15" s="169"/>
      <c r="F15" s="169"/>
      <c r="G15" s="170"/>
      <c r="H15" s="171"/>
      <c r="I15" s="172"/>
      <c r="J15" s="195"/>
      <c r="K15" s="172"/>
      <c r="L15" s="173"/>
      <c r="M15" s="172"/>
      <c r="N15" s="172"/>
      <c r="O15" s="194" t="s">
        <v>248</v>
      </c>
      <c r="P15" s="174">
        <f>P14*20%</f>
        <v>182.952</v>
      </c>
      <c r="Q15" s="17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</row>
    <row r="16" spans="1:31" ht="20.100000000000001" customHeight="1" x14ac:dyDescent="0.2">
      <c r="B16" s="169"/>
      <c r="C16" s="169"/>
      <c r="D16" s="169"/>
      <c r="E16" s="169"/>
      <c r="F16" s="169"/>
      <c r="G16" s="170"/>
      <c r="H16" s="171"/>
      <c r="I16" s="172"/>
      <c r="J16" s="172"/>
      <c r="K16" s="172"/>
      <c r="L16" s="173"/>
      <c r="M16" s="172"/>
      <c r="N16" s="172"/>
      <c r="O16" s="194" t="s">
        <v>249</v>
      </c>
      <c r="P16" s="174">
        <f>P14+P15</f>
        <v>1097.712</v>
      </c>
      <c r="Q16" s="17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</row>
    <row r="17" spans="1:31" ht="20.100000000000001" customHeight="1" x14ac:dyDescent="0.2">
      <c r="B17" s="175"/>
      <c r="C17" s="175"/>
      <c r="D17" s="175"/>
      <c r="E17" s="175"/>
      <c r="F17" s="175"/>
      <c r="G17" s="175"/>
      <c r="H17" s="175"/>
      <c r="I17" s="176"/>
      <c r="J17" s="176"/>
      <c r="K17" s="176"/>
      <c r="L17" s="177"/>
      <c r="M17" s="176"/>
      <c r="N17" s="176"/>
      <c r="O17" s="177"/>
      <c r="P17" s="177"/>
      <c r="Q17" s="177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</row>
    <row r="18" spans="1:31" ht="20.100000000000001" customHeight="1" x14ac:dyDescent="0.2">
      <c r="B18" s="164"/>
      <c r="C18" s="164"/>
      <c r="D18" s="164"/>
      <c r="E18" s="169"/>
      <c r="F18" s="169"/>
      <c r="G18" s="170"/>
      <c r="H18" s="171"/>
      <c r="I18" s="172"/>
      <c r="J18" s="172"/>
      <c r="K18" s="172"/>
      <c r="L18" s="173"/>
      <c r="M18" s="172"/>
      <c r="N18" s="172"/>
      <c r="O18" s="165"/>
      <c r="P18" s="174"/>
      <c r="Q18" s="17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</row>
    <row r="19" spans="1:31" ht="15" customHeight="1" x14ac:dyDescent="0.2"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5"/>
      <c r="M19" s="164"/>
      <c r="N19" s="164"/>
      <c r="O19" s="165"/>
      <c r="P19" s="165"/>
      <c r="Q19" s="165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</row>
    <row r="20" spans="1:31" ht="13.5" customHeight="1" x14ac:dyDescent="0.2">
      <c r="B20" s="164"/>
      <c r="C20" s="164"/>
      <c r="D20" s="164"/>
      <c r="E20" s="164"/>
      <c r="F20" s="164"/>
      <c r="G20" s="164"/>
      <c r="H20" s="164"/>
      <c r="I20" s="164"/>
      <c r="J20" s="164"/>
      <c r="K20" s="164"/>
      <c r="L20" s="165"/>
      <c r="M20" s="164"/>
      <c r="N20" s="164"/>
      <c r="O20" s="165"/>
      <c r="P20" s="165"/>
      <c r="Q20" s="165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</row>
    <row r="21" spans="1:31" ht="12" customHeight="1" x14ac:dyDescent="0.2">
      <c r="B21" s="164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</row>
    <row r="22" spans="1:31" ht="12" customHeight="1" x14ac:dyDescent="0.2"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</row>
    <row r="23" spans="1:31" ht="12" customHeight="1" x14ac:dyDescent="0.2">
      <c r="B23" s="164"/>
      <c r="C23" s="164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</row>
    <row r="24" spans="1:31" ht="12" customHeight="1" x14ac:dyDescent="0.2">
      <c r="B24" s="164"/>
      <c r="C24" s="164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64"/>
      <c r="O24" s="164"/>
      <c r="P24" s="165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</row>
    <row r="25" spans="1:31" ht="12" customHeight="1" x14ac:dyDescent="0.2"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</row>
    <row r="26" spans="1:31" ht="12" customHeight="1" x14ac:dyDescent="0.2"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</row>
    <row r="27" spans="1:31" s="161" customFormat="1" ht="12" customHeight="1" x14ac:dyDescent="0.15">
      <c r="A27" s="159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pans="1:31" ht="12" customHeight="1" x14ac:dyDescent="0.15"/>
    <row r="29" spans="1:31" ht="10.5" x14ac:dyDescent="0.15"/>
    <row r="30" spans="1:31" ht="14.25" customHeight="1" x14ac:dyDescent="0.15"/>
    <row r="31" spans="1:31" ht="14.25" customHeight="1" x14ac:dyDescent="0.15"/>
    <row r="32" spans="1:31" ht="10.5" x14ac:dyDescent="0.15"/>
    <row r="33" spans="1:31" ht="10.5" x14ac:dyDescent="0.15"/>
    <row r="34" spans="1:31" ht="10.5" x14ac:dyDescent="0.15"/>
    <row r="35" spans="1:31" ht="10.5" x14ac:dyDescent="0.15"/>
    <row r="36" spans="1:31" ht="10.5" x14ac:dyDescent="0.15"/>
    <row r="37" spans="1:31" ht="10.5" x14ac:dyDescent="0.15"/>
    <row r="38" spans="1:31" ht="10.5" x14ac:dyDescent="0.15"/>
    <row r="39" spans="1:31" ht="10.5" x14ac:dyDescent="0.15"/>
    <row r="40" spans="1:31" ht="10.5" x14ac:dyDescent="0.15"/>
    <row r="41" spans="1:31" ht="10.5" x14ac:dyDescent="0.15"/>
    <row r="42" spans="1:31" ht="10.5" x14ac:dyDescent="0.15"/>
    <row r="43" spans="1:31" ht="10.5" x14ac:dyDescent="0.15"/>
    <row r="44" spans="1:31" ht="10.5" x14ac:dyDescent="0.15"/>
    <row r="45" spans="1:31" s="161" customFormat="1" ht="10.5" x14ac:dyDescent="0.15">
      <c r="A45" s="159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62"/>
      <c r="S45" s="162"/>
      <c r="T45" s="162"/>
      <c r="U45" s="162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</row>
    <row r="46" spans="1:31" s="161" customFormat="1" ht="10.5" x14ac:dyDescent="0.15">
      <c r="A46" s="159"/>
      <c r="B46" s="15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59"/>
      <c r="Q46" s="159"/>
      <c r="R46" s="162"/>
      <c r="S46" s="162"/>
      <c r="T46" s="162"/>
      <c r="U46" s="162"/>
      <c r="V46" s="162"/>
      <c r="W46" s="162"/>
      <c r="X46" s="162"/>
      <c r="Y46" s="162"/>
      <c r="Z46" s="162"/>
      <c r="AA46" s="162"/>
      <c r="AB46" s="162"/>
      <c r="AC46" s="162"/>
      <c r="AD46" s="162"/>
      <c r="AE46" s="162"/>
    </row>
    <row r="47" spans="1:31" s="161" customFormat="1" ht="10.5" x14ac:dyDescent="0.15">
      <c r="A47" s="159"/>
      <c r="B47" s="159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59"/>
      <c r="Q47" s="159"/>
      <c r="R47" s="162"/>
      <c r="S47" s="162"/>
      <c r="T47" s="162"/>
      <c r="U47" s="162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</row>
    <row r="48" spans="1:31" s="161" customFormat="1" ht="10.5" x14ac:dyDescent="0.15">
      <c r="A48" s="159"/>
      <c r="B48" s="159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59"/>
      <c r="Q48" s="159"/>
      <c r="R48" s="162"/>
      <c r="S48" s="162"/>
      <c r="T48" s="162"/>
      <c r="U48" s="162"/>
      <c r="V48" s="162"/>
      <c r="W48" s="162"/>
      <c r="X48" s="162"/>
      <c r="Y48" s="162"/>
      <c r="Z48" s="162"/>
      <c r="AA48" s="162"/>
      <c r="AB48" s="162"/>
      <c r="AC48" s="162"/>
      <c r="AD48" s="162"/>
      <c r="AE48" s="162"/>
    </row>
    <row r="49" spans="1:31" s="161" customFormat="1" ht="10.5" x14ac:dyDescent="0.15">
      <c r="A49" s="159"/>
      <c r="B49" s="159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62"/>
      <c r="S49" s="162"/>
      <c r="T49" s="162"/>
      <c r="U49" s="162"/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</row>
    <row r="50" spans="1:31" ht="10.5" x14ac:dyDescent="0.15"/>
    <row r="51" spans="1:31" ht="10.5" x14ac:dyDescent="0.15"/>
    <row r="52" spans="1:31" ht="10.5" x14ac:dyDescent="0.15"/>
    <row r="53" spans="1:31" ht="10.5" x14ac:dyDescent="0.15"/>
    <row r="54" spans="1:31" ht="10.5" x14ac:dyDescent="0.15"/>
    <row r="55" spans="1:31" ht="10.5" x14ac:dyDescent="0.15"/>
    <row r="56" spans="1:31" ht="10.5" x14ac:dyDescent="0.15"/>
    <row r="57" spans="1:31" ht="10.5" x14ac:dyDescent="0.15"/>
    <row r="58" spans="1:31" ht="10.5" x14ac:dyDescent="0.15"/>
    <row r="59" spans="1:31" ht="10.5" x14ac:dyDescent="0.15"/>
    <row r="60" spans="1:31" ht="10.5" x14ac:dyDescent="0.15"/>
    <row r="61" spans="1:31" ht="10.5" x14ac:dyDescent="0.15"/>
    <row r="62" spans="1:31" ht="10.5" x14ac:dyDescent="0.15"/>
    <row r="63" spans="1:31" ht="10.5" x14ac:dyDescent="0.15"/>
    <row r="64" spans="1:31" ht="10.5" x14ac:dyDescent="0.15"/>
    <row r="65" spans="1:31" ht="10.5" x14ac:dyDescent="0.15"/>
    <row r="66" spans="1:31" ht="10.5" x14ac:dyDescent="0.15"/>
    <row r="67" spans="1:31" ht="10.5" x14ac:dyDescent="0.15"/>
    <row r="68" spans="1:31" ht="10.5" x14ac:dyDescent="0.15"/>
    <row r="69" spans="1:31" ht="10.5" x14ac:dyDescent="0.15"/>
    <row r="70" spans="1:31" ht="10.5" x14ac:dyDescent="0.15"/>
    <row r="71" spans="1:31" ht="10.5" x14ac:dyDescent="0.15"/>
    <row r="72" spans="1:31" ht="10.5" x14ac:dyDescent="0.15"/>
    <row r="73" spans="1:31" s="161" customFormat="1" ht="10.5" x14ac:dyDescent="0.15">
      <c r="A73" s="159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</row>
    <row r="74" spans="1:31" ht="10.5" x14ac:dyDescent="0.15"/>
    <row r="75" spans="1:31" ht="10.5" x14ac:dyDescent="0.15"/>
    <row r="76" spans="1:31" ht="10.5" x14ac:dyDescent="0.15"/>
    <row r="77" spans="1:31" ht="10.5" x14ac:dyDescent="0.15"/>
    <row r="78" spans="1:31" ht="10.5" x14ac:dyDescent="0.15"/>
    <row r="79" spans="1:31" ht="14.25" customHeight="1" x14ac:dyDescent="0.15"/>
    <row r="80" spans="1:31" ht="14.25" customHeight="1" x14ac:dyDescent="0.15"/>
    <row r="81" spans="1:31" ht="10.5" x14ac:dyDescent="0.15"/>
    <row r="82" spans="1:31" ht="10.5" x14ac:dyDescent="0.15"/>
    <row r="83" spans="1:31" ht="10.5" x14ac:dyDescent="0.15"/>
    <row r="84" spans="1:31" ht="10.5" x14ac:dyDescent="0.15"/>
    <row r="85" spans="1:31" ht="10.5" x14ac:dyDescent="0.15"/>
    <row r="86" spans="1:31" ht="10.5" x14ac:dyDescent="0.15"/>
    <row r="87" spans="1:31" ht="10.5" x14ac:dyDescent="0.15"/>
    <row r="88" spans="1:31" ht="10.5" x14ac:dyDescent="0.15"/>
    <row r="89" spans="1:31" ht="10.5" x14ac:dyDescent="0.15"/>
    <row r="90" spans="1:31" ht="10.5" x14ac:dyDescent="0.15"/>
    <row r="91" spans="1:31" ht="10.5" x14ac:dyDescent="0.15"/>
    <row r="92" spans="1:31" ht="10.5" x14ac:dyDescent="0.15"/>
    <row r="93" spans="1:31" ht="10.5" x14ac:dyDescent="0.15"/>
    <row r="94" spans="1:31" ht="10.5" hidden="1" x14ac:dyDescent="0.15"/>
    <row r="95" spans="1:31" ht="10.5" hidden="1" x14ac:dyDescent="0.15"/>
    <row r="96" spans="1:31" s="161" customFormat="1" ht="10.5" x14ac:dyDescent="0.15">
      <c r="A96" s="159"/>
      <c r="B96" s="159"/>
      <c r="C96" s="159"/>
      <c r="D96" s="159"/>
      <c r="E96" s="159"/>
      <c r="F96" s="159"/>
      <c r="G96" s="159"/>
      <c r="H96" s="159"/>
      <c r="I96" s="159"/>
      <c r="J96" s="159"/>
      <c r="K96" s="159"/>
      <c r="L96" s="159"/>
      <c r="M96" s="159"/>
      <c r="N96" s="159"/>
      <c r="O96" s="159"/>
      <c r="P96" s="159"/>
      <c r="Q96" s="159"/>
      <c r="R96" s="162"/>
      <c r="S96" s="162"/>
      <c r="T96" s="162"/>
      <c r="U96" s="162"/>
      <c r="V96" s="162"/>
      <c r="W96" s="162"/>
      <c r="X96" s="162"/>
      <c r="Y96" s="162"/>
      <c r="Z96" s="162"/>
      <c r="AA96" s="162"/>
      <c r="AB96" s="162"/>
      <c r="AC96" s="162"/>
      <c r="AD96" s="162"/>
      <c r="AE96" s="162"/>
    </row>
    <row r="97" spans="1:31" s="161" customFormat="1" ht="10.5" hidden="1" x14ac:dyDescent="0.15">
      <c r="A97" s="159"/>
      <c r="B97" s="159"/>
      <c r="C97" s="159"/>
      <c r="D97" s="159"/>
      <c r="E97" s="159"/>
      <c r="F97" s="159"/>
      <c r="G97" s="159"/>
      <c r="H97" s="159"/>
      <c r="I97" s="159"/>
      <c r="J97" s="159"/>
      <c r="K97" s="159"/>
      <c r="L97" s="159"/>
      <c r="M97" s="159"/>
      <c r="N97" s="159"/>
      <c r="O97" s="159"/>
      <c r="P97" s="159"/>
      <c r="Q97" s="159"/>
      <c r="R97" s="162"/>
      <c r="S97" s="162"/>
      <c r="T97" s="162"/>
      <c r="U97" s="162"/>
      <c r="V97" s="162"/>
      <c r="W97" s="162"/>
      <c r="X97" s="162"/>
      <c r="Y97" s="162"/>
      <c r="Z97" s="162"/>
      <c r="AA97" s="162"/>
      <c r="AB97" s="162"/>
      <c r="AC97" s="162"/>
      <c r="AD97" s="162"/>
      <c r="AE97" s="162"/>
    </row>
    <row r="98" spans="1:31" s="161" customFormat="1" ht="10.5" x14ac:dyDescent="0.15">
      <c r="A98" s="159"/>
      <c r="B98" s="159"/>
      <c r="C98" s="159"/>
      <c r="D98" s="159"/>
      <c r="E98" s="159"/>
      <c r="F98" s="159"/>
      <c r="G98" s="159"/>
      <c r="H98" s="159"/>
      <c r="I98" s="159"/>
      <c r="J98" s="159"/>
      <c r="K98" s="159"/>
      <c r="L98" s="159"/>
      <c r="M98" s="159"/>
      <c r="N98" s="159"/>
      <c r="O98" s="159"/>
      <c r="P98" s="159"/>
      <c r="Q98" s="159"/>
      <c r="R98" s="162"/>
      <c r="S98" s="162"/>
      <c r="T98" s="162"/>
      <c r="U98" s="162"/>
      <c r="V98" s="162"/>
      <c r="W98" s="162"/>
      <c r="X98" s="162"/>
      <c r="Y98" s="162"/>
      <c r="Z98" s="162"/>
      <c r="AA98" s="162"/>
      <c r="AB98" s="162"/>
      <c r="AC98" s="162"/>
      <c r="AD98" s="162"/>
      <c r="AE98" s="162"/>
    </row>
    <row r="99" spans="1:31" ht="10.5" hidden="1" x14ac:dyDescent="0.15"/>
    <row r="100" spans="1:31" ht="10.5" hidden="1" x14ac:dyDescent="0.15"/>
    <row r="101" spans="1:31" ht="12" hidden="1" customHeight="1" x14ac:dyDescent="0.15"/>
    <row r="102" spans="1:31" ht="12" hidden="1" customHeight="1" x14ac:dyDescent="0.15"/>
    <row r="103" spans="1:31" ht="12" hidden="1" customHeight="1" x14ac:dyDescent="0.15"/>
    <row r="104" spans="1:31" ht="12" hidden="1" customHeight="1" x14ac:dyDescent="0.15"/>
    <row r="105" spans="1:31" ht="12" hidden="1" customHeight="1" x14ac:dyDescent="0.15"/>
    <row r="106" spans="1:31" ht="12" customHeight="1" x14ac:dyDescent="0.15"/>
    <row r="107" spans="1:31" ht="10.5" x14ac:dyDescent="0.15"/>
    <row r="108" spans="1:31" ht="10.5" hidden="1" x14ac:dyDescent="0.15"/>
    <row r="109" spans="1:31" ht="10.5" hidden="1" x14ac:dyDescent="0.15"/>
    <row r="110" spans="1:31" ht="10.5" hidden="1" x14ac:dyDescent="0.15"/>
    <row r="111" spans="1:31" ht="10.5" hidden="1" x14ac:dyDescent="0.15"/>
    <row r="112" spans="1:31" ht="10.5" hidden="1" x14ac:dyDescent="0.15"/>
    <row r="113" spans="1:31" ht="10.5" x14ac:dyDescent="0.15"/>
    <row r="114" spans="1:31" ht="14.25" customHeight="1" x14ac:dyDescent="0.15"/>
    <row r="115" spans="1:31" ht="14.25" hidden="1" customHeight="1" x14ac:dyDescent="0.15"/>
    <row r="116" spans="1:31" ht="10.5" x14ac:dyDescent="0.15"/>
    <row r="117" spans="1:31" ht="10.5" x14ac:dyDescent="0.15"/>
    <row r="118" spans="1:31" ht="10.5" hidden="1" x14ac:dyDescent="0.15"/>
    <row r="119" spans="1:31" ht="10.5" hidden="1" x14ac:dyDescent="0.15"/>
    <row r="120" spans="1:31" ht="10.5" hidden="1" x14ac:dyDescent="0.15"/>
    <row r="121" spans="1:31" ht="10.5" hidden="1" x14ac:dyDescent="0.15"/>
    <row r="122" spans="1:31" ht="10.5" x14ac:dyDescent="0.15"/>
    <row r="123" spans="1:31" ht="10.5" x14ac:dyDescent="0.15"/>
    <row r="124" spans="1:31" ht="10.5" hidden="1" x14ac:dyDescent="0.15"/>
    <row r="125" spans="1:31" ht="10.5" hidden="1" x14ac:dyDescent="0.15"/>
    <row r="126" spans="1:31" s="161" customFormat="1" ht="10.5" x14ac:dyDescent="0.15">
      <c r="A126" s="159"/>
      <c r="B126" s="159"/>
      <c r="C126" s="159"/>
      <c r="D126" s="159"/>
      <c r="E126" s="159"/>
      <c r="F126" s="159"/>
      <c r="G126" s="159"/>
      <c r="H126" s="159"/>
      <c r="I126" s="159"/>
      <c r="J126" s="159"/>
      <c r="K126" s="159"/>
      <c r="L126" s="159"/>
      <c r="M126" s="159"/>
      <c r="N126" s="159"/>
      <c r="O126" s="159"/>
      <c r="P126" s="159"/>
      <c r="Q126" s="159"/>
      <c r="R126" s="162"/>
      <c r="S126" s="162"/>
      <c r="T126" s="162"/>
      <c r="U126" s="162"/>
      <c r="V126" s="162"/>
      <c r="W126" s="162"/>
      <c r="X126" s="162"/>
      <c r="Y126" s="162"/>
      <c r="Z126" s="162"/>
      <c r="AA126" s="162"/>
      <c r="AB126" s="162"/>
      <c r="AC126" s="162"/>
      <c r="AD126" s="162"/>
      <c r="AE126" s="162"/>
    </row>
    <row r="127" spans="1:31" ht="10.5" hidden="1" x14ac:dyDescent="0.15"/>
    <row r="128" spans="1:31" ht="13.5" hidden="1" customHeight="1" x14ac:dyDescent="0.15"/>
    <row r="129" ht="10.5" hidden="1" x14ac:dyDescent="0.15"/>
    <row r="130" ht="10.5" hidden="1" x14ac:dyDescent="0.15"/>
    <row r="131" ht="10.5" hidden="1" x14ac:dyDescent="0.15"/>
    <row r="132" ht="10.5" hidden="1" x14ac:dyDescent="0.15"/>
    <row r="133" ht="10.5" hidden="1" x14ac:dyDescent="0.15"/>
    <row r="134" ht="10.5" hidden="1" x14ac:dyDescent="0.15"/>
    <row r="135" ht="10.5" x14ac:dyDescent="0.15"/>
    <row r="136" ht="10.5" x14ac:dyDescent="0.15"/>
    <row r="137" ht="10.5" hidden="1" x14ac:dyDescent="0.15"/>
    <row r="138" ht="10.5" hidden="1" x14ac:dyDescent="0.15"/>
    <row r="139" ht="10.5" hidden="1" x14ac:dyDescent="0.15"/>
    <row r="140" ht="10.5" hidden="1" x14ac:dyDescent="0.15"/>
    <row r="141" ht="10.5" hidden="1" x14ac:dyDescent="0.15"/>
    <row r="142" ht="10.5" hidden="1" x14ac:dyDescent="0.15"/>
    <row r="143" ht="10.5" x14ac:dyDescent="0.15"/>
    <row r="144" ht="14.25" customHeight="1" x14ac:dyDescent="0.15"/>
    <row r="145" ht="10.5" hidden="1" x14ac:dyDescent="0.15"/>
    <row r="146" ht="10.5" hidden="1" x14ac:dyDescent="0.15"/>
    <row r="147" ht="10.5" hidden="1" x14ac:dyDescent="0.15"/>
    <row r="148" ht="10.5" x14ac:dyDescent="0.15"/>
    <row r="149" ht="10.5" x14ac:dyDescent="0.15"/>
    <row r="150" ht="13.5" hidden="1" customHeight="1" x14ac:dyDescent="0.15"/>
    <row r="151" ht="13.5" hidden="1" customHeight="1" x14ac:dyDescent="0.15"/>
    <row r="152" ht="13.5" hidden="1" customHeight="1" x14ac:dyDescent="0.15"/>
    <row r="153" ht="13.5" hidden="1" customHeight="1" x14ac:dyDescent="0.15"/>
    <row r="154" ht="13.5" customHeight="1" x14ac:dyDescent="0.15"/>
    <row r="155" ht="13.5" customHeight="1" x14ac:dyDescent="0.15"/>
    <row r="156" ht="13.5" hidden="1" customHeight="1" x14ac:dyDescent="0.15"/>
    <row r="157" ht="13.5" hidden="1" customHeight="1" x14ac:dyDescent="0.15"/>
    <row r="158" ht="13.5" hidden="1" customHeight="1" x14ac:dyDescent="0.15"/>
    <row r="159" ht="13.5" hidden="1" customHeight="1" x14ac:dyDescent="0.15"/>
    <row r="160" ht="13.5" hidden="1" customHeight="1" x14ac:dyDescent="0.15"/>
    <row r="161" spans="1:31" ht="13.5" hidden="1" customHeight="1" x14ac:dyDescent="0.15"/>
    <row r="162" spans="1:31" ht="13.5" hidden="1" customHeight="1" x14ac:dyDescent="0.15"/>
    <row r="163" spans="1:31" ht="13.5" hidden="1" customHeight="1" x14ac:dyDescent="0.15"/>
    <row r="164" spans="1:31" ht="13.5" hidden="1" customHeight="1" x14ac:dyDescent="0.15"/>
    <row r="165" spans="1:31" ht="13.5" hidden="1" customHeight="1" x14ac:dyDescent="0.15"/>
    <row r="166" spans="1:31" ht="13.5" hidden="1" customHeight="1" x14ac:dyDescent="0.15"/>
    <row r="167" spans="1:31" ht="13.5" hidden="1" customHeight="1" x14ac:dyDescent="0.15"/>
    <row r="168" spans="1:31" ht="13.5" hidden="1" customHeight="1" x14ac:dyDescent="0.15"/>
    <row r="169" spans="1:31" ht="13.5" hidden="1" customHeight="1" x14ac:dyDescent="0.15"/>
    <row r="170" spans="1:31" ht="13.5" hidden="1" customHeight="1" x14ac:dyDescent="0.15"/>
    <row r="171" spans="1:31" ht="13.5" hidden="1" customHeight="1" x14ac:dyDescent="0.15"/>
    <row r="172" spans="1:31" ht="13.5" hidden="1" customHeight="1" x14ac:dyDescent="0.15"/>
    <row r="173" spans="1:31" s="161" customFormat="1" ht="13.5" customHeight="1" x14ac:dyDescent="0.15">
      <c r="A173" s="159"/>
      <c r="B173" s="159"/>
      <c r="C173" s="159"/>
      <c r="D173" s="159"/>
      <c r="E173" s="159"/>
      <c r="F173" s="159"/>
      <c r="G173" s="159"/>
      <c r="H173" s="159"/>
      <c r="I173" s="159"/>
      <c r="J173" s="159"/>
      <c r="K173" s="159"/>
      <c r="L173" s="159"/>
      <c r="M173" s="159"/>
      <c r="N173" s="159"/>
      <c r="O173" s="159"/>
      <c r="P173" s="159"/>
      <c r="Q173" s="159"/>
      <c r="R173" s="162"/>
      <c r="S173" s="162"/>
      <c r="T173" s="162"/>
      <c r="U173" s="162"/>
      <c r="V173" s="162"/>
      <c r="W173" s="162"/>
      <c r="X173" s="162"/>
      <c r="Y173" s="162"/>
      <c r="Z173" s="162"/>
      <c r="AA173" s="162"/>
      <c r="AB173" s="162"/>
      <c r="AC173" s="162"/>
      <c r="AD173" s="162"/>
      <c r="AE173" s="162"/>
    </row>
    <row r="174" spans="1:31" s="161" customFormat="1" ht="13.5" customHeight="1" x14ac:dyDescent="0.15">
      <c r="A174" s="159"/>
      <c r="B174" s="159"/>
      <c r="C174" s="159"/>
      <c r="D174" s="159"/>
      <c r="E174" s="159"/>
      <c r="F174" s="159"/>
      <c r="G174" s="159"/>
      <c r="H174" s="159"/>
      <c r="I174" s="159"/>
      <c r="J174" s="159"/>
      <c r="K174" s="159"/>
      <c r="L174" s="159"/>
      <c r="M174" s="159"/>
      <c r="N174" s="159"/>
      <c r="O174" s="159"/>
      <c r="P174" s="159"/>
      <c r="Q174" s="159"/>
      <c r="R174" s="162"/>
      <c r="S174" s="162"/>
      <c r="T174" s="162"/>
      <c r="U174" s="162"/>
      <c r="V174" s="162"/>
      <c r="W174" s="162"/>
      <c r="X174" s="162"/>
      <c r="Y174" s="162"/>
      <c r="Z174" s="162"/>
      <c r="AA174" s="162"/>
      <c r="AB174" s="162"/>
      <c r="AC174" s="162"/>
      <c r="AD174" s="162"/>
      <c r="AE174" s="162"/>
    </row>
    <row r="175" spans="1:31" ht="13.5" hidden="1" customHeight="1" x14ac:dyDescent="0.15"/>
    <row r="176" spans="1:31" ht="13.5" hidden="1" customHeight="1" x14ac:dyDescent="0.15"/>
    <row r="177" spans="1:31" ht="13.5" hidden="1" customHeight="1" x14ac:dyDescent="0.15"/>
    <row r="178" spans="1:31" ht="10.5" x14ac:dyDescent="0.15"/>
    <row r="179" spans="1:31" ht="14.25" customHeight="1" x14ac:dyDescent="0.15"/>
    <row r="180" spans="1:31" ht="14.25" hidden="1" customHeight="1" x14ac:dyDescent="0.15"/>
    <row r="181" spans="1:31" ht="14.25" customHeight="1" x14ac:dyDescent="0.15"/>
    <row r="182" spans="1:31" ht="10.5" x14ac:dyDescent="0.15"/>
    <row r="183" spans="1:31" ht="13.5" hidden="1" customHeight="1" x14ac:dyDescent="0.15"/>
    <row r="184" spans="1:31" ht="13.5" hidden="1" customHeight="1" x14ac:dyDescent="0.15"/>
    <row r="185" spans="1:31" ht="13.5" hidden="1" customHeight="1" x14ac:dyDescent="0.15"/>
    <row r="186" spans="1:31" ht="13.5" hidden="1" customHeight="1" x14ac:dyDescent="0.15"/>
    <row r="187" spans="1:31" ht="13.5" hidden="1" customHeight="1" x14ac:dyDescent="0.15"/>
    <row r="188" spans="1:31" ht="13.5" hidden="1" customHeight="1" x14ac:dyDescent="0.15"/>
    <row r="189" spans="1:31" s="161" customFormat="1" ht="13.5" customHeight="1" x14ac:dyDescent="0.15">
      <c r="A189" s="159"/>
      <c r="B189" s="159"/>
      <c r="C189" s="159"/>
      <c r="D189" s="159"/>
      <c r="E189" s="159"/>
      <c r="F189" s="159"/>
      <c r="G189" s="159"/>
      <c r="H189" s="159"/>
      <c r="I189" s="159"/>
      <c r="J189" s="159"/>
      <c r="K189" s="159"/>
      <c r="L189" s="159"/>
      <c r="M189" s="159"/>
      <c r="N189" s="159"/>
      <c r="O189" s="159"/>
      <c r="P189" s="159"/>
      <c r="Q189" s="159"/>
      <c r="R189" s="162"/>
      <c r="S189" s="162"/>
      <c r="T189" s="162"/>
      <c r="U189" s="162"/>
      <c r="V189" s="162"/>
      <c r="W189" s="162"/>
      <c r="X189" s="162"/>
      <c r="Y189" s="162"/>
      <c r="Z189" s="162"/>
      <c r="AA189" s="162"/>
      <c r="AB189" s="162"/>
      <c r="AC189" s="162"/>
      <c r="AD189" s="162"/>
      <c r="AE189" s="162"/>
    </row>
    <row r="190" spans="1:31" s="161" customFormat="1" ht="13.5" customHeight="1" x14ac:dyDescent="0.15">
      <c r="A190" s="159"/>
      <c r="B190" s="159"/>
      <c r="C190" s="159"/>
      <c r="D190" s="159"/>
      <c r="E190" s="159"/>
      <c r="F190" s="159"/>
      <c r="G190" s="159"/>
      <c r="H190" s="159"/>
      <c r="I190" s="159"/>
      <c r="J190" s="159"/>
      <c r="K190" s="159"/>
      <c r="L190" s="159"/>
      <c r="M190" s="159"/>
      <c r="N190" s="159"/>
      <c r="O190" s="159"/>
      <c r="P190" s="159"/>
      <c r="Q190" s="159"/>
      <c r="R190" s="162"/>
      <c r="S190" s="162"/>
      <c r="T190" s="162"/>
      <c r="U190" s="162"/>
      <c r="V190" s="162"/>
      <c r="W190" s="162"/>
      <c r="X190" s="162"/>
      <c r="Y190" s="162"/>
      <c r="Z190" s="162"/>
      <c r="AA190" s="162"/>
      <c r="AB190" s="162"/>
      <c r="AC190" s="162"/>
      <c r="AD190" s="162"/>
      <c r="AE190" s="162"/>
    </row>
    <row r="191" spans="1:31" ht="13.5" hidden="1" customHeight="1" x14ac:dyDescent="0.15"/>
    <row r="192" spans="1:31" ht="13.5" hidden="1" customHeight="1" x14ac:dyDescent="0.15"/>
    <row r="193" ht="13.5" hidden="1" customHeight="1" x14ac:dyDescent="0.15"/>
    <row r="194" ht="13.5" hidden="1" customHeight="1" x14ac:dyDescent="0.15"/>
    <row r="195" ht="13.5" hidden="1" customHeight="1" x14ac:dyDescent="0.15"/>
    <row r="196" ht="13.5" hidden="1" customHeight="1" x14ac:dyDescent="0.15"/>
    <row r="197" ht="13.5" hidden="1" customHeight="1" x14ac:dyDescent="0.15"/>
    <row r="198" ht="13.5" hidden="1" customHeight="1" x14ac:dyDescent="0.15"/>
    <row r="199" ht="13.5" hidden="1" customHeight="1" x14ac:dyDescent="0.15"/>
    <row r="200" ht="13.5" hidden="1" customHeight="1" x14ac:dyDescent="0.15"/>
    <row r="201" ht="13.5" customHeight="1" x14ac:dyDescent="0.15"/>
    <row r="202" ht="13.5" customHeight="1" x14ac:dyDescent="0.15"/>
    <row r="203" ht="13.5" hidden="1" customHeight="1" x14ac:dyDescent="0.15"/>
    <row r="204" ht="13.5" hidden="1" customHeight="1" x14ac:dyDescent="0.15"/>
    <row r="205" ht="13.5" hidden="1" customHeight="1" x14ac:dyDescent="0.15"/>
    <row r="206" ht="13.5" hidden="1" customHeight="1" x14ac:dyDescent="0.15"/>
    <row r="207" ht="13.5" hidden="1" customHeight="1" x14ac:dyDescent="0.15"/>
    <row r="208" ht="13.5" hidden="1" customHeight="1" x14ac:dyDescent="0.15"/>
    <row r="209" spans="1:31" ht="13.5" hidden="1" customHeight="1" x14ac:dyDescent="0.15"/>
    <row r="210" spans="1:31" ht="13.5" hidden="1" customHeight="1" x14ac:dyDescent="0.15"/>
    <row r="211" spans="1:31" ht="10.5" x14ac:dyDescent="0.15"/>
    <row r="212" spans="1:31" ht="14.25" customHeight="1" x14ac:dyDescent="0.15"/>
    <row r="213" spans="1:31" ht="14.25" hidden="1" customHeight="1" x14ac:dyDescent="0.15"/>
    <row r="214" spans="1:31" ht="14.25" customHeight="1" x14ac:dyDescent="0.15"/>
    <row r="215" spans="1:31" ht="10.5" x14ac:dyDescent="0.15"/>
    <row r="216" spans="1:31" ht="13.5" hidden="1" customHeight="1" x14ac:dyDescent="0.15"/>
    <row r="217" spans="1:31" ht="13.5" hidden="1" customHeight="1" x14ac:dyDescent="0.15"/>
    <row r="218" spans="1:31" ht="13.5" hidden="1" customHeight="1" x14ac:dyDescent="0.15"/>
    <row r="219" spans="1:31" ht="13.5" hidden="1" customHeight="1" x14ac:dyDescent="0.15"/>
    <row r="220" spans="1:31" ht="13.5" hidden="1" customHeight="1" x14ac:dyDescent="0.15"/>
    <row r="221" spans="1:31" ht="13.5" customHeight="1" x14ac:dyDescent="0.15"/>
    <row r="222" spans="1:31" s="161" customFormat="1" ht="13.5" customHeight="1" x14ac:dyDescent="0.15">
      <c r="A222" s="159"/>
      <c r="B222" s="159"/>
      <c r="C222" s="159"/>
      <c r="D222" s="159"/>
      <c r="E222" s="159"/>
      <c r="F222" s="159"/>
      <c r="G222" s="159"/>
      <c r="H222" s="159"/>
      <c r="I222" s="159"/>
      <c r="J222" s="159"/>
      <c r="K222" s="159"/>
      <c r="L222" s="159"/>
      <c r="M222" s="159"/>
      <c r="N222" s="159"/>
      <c r="O222" s="159"/>
      <c r="P222" s="159"/>
      <c r="Q222" s="159"/>
      <c r="R222" s="162"/>
      <c r="S222" s="162"/>
      <c r="T222" s="162"/>
      <c r="U222" s="162"/>
      <c r="V222" s="162"/>
      <c r="W222" s="162"/>
      <c r="X222" s="162"/>
      <c r="Y222" s="162"/>
      <c r="Z222" s="162"/>
      <c r="AA222" s="162"/>
      <c r="AB222" s="162"/>
      <c r="AC222" s="162"/>
      <c r="AD222" s="162"/>
      <c r="AE222" s="162"/>
    </row>
    <row r="223" spans="1:31" ht="13.5" hidden="1" customHeight="1" x14ac:dyDescent="0.15"/>
    <row r="224" spans="1:31" ht="13.5" hidden="1" customHeight="1" x14ac:dyDescent="0.15"/>
    <row r="225" ht="13.5" hidden="1" customHeight="1" x14ac:dyDescent="0.15"/>
    <row r="226" ht="13.5" hidden="1" customHeight="1" x14ac:dyDescent="0.15"/>
    <row r="227" ht="13.5" hidden="1" customHeight="1" x14ac:dyDescent="0.15"/>
    <row r="228" ht="13.5" hidden="1" customHeight="1" x14ac:dyDescent="0.15"/>
    <row r="229" ht="13.5" hidden="1" customHeight="1" x14ac:dyDescent="0.15"/>
    <row r="230" ht="13.5" hidden="1" customHeight="1" x14ac:dyDescent="0.15"/>
    <row r="231" ht="13.5" hidden="1" customHeight="1" x14ac:dyDescent="0.15"/>
    <row r="232" ht="13.5" hidden="1" customHeight="1" x14ac:dyDescent="0.15"/>
    <row r="233" ht="13.5" customHeight="1" x14ac:dyDescent="0.15"/>
    <row r="234" ht="13.5" customHeight="1" x14ac:dyDescent="0.15"/>
    <row r="235" ht="13.5" hidden="1" customHeight="1" x14ac:dyDescent="0.15"/>
    <row r="236" ht="13.5" hidden="1" customHeight="1" x14ac:dyDescent="0.15"/>
    <row r="237" ht="13.5" hidden="1" customHeight="1" x14ac:dyDescent="0.15"/>
    <row r="238" ht="13.5" hidden="1" customHeight="1" x14ac:dyDescent="0.15"/>
    <row r="239" ht="13.5" hidden="1" customHeight="1" x14ac:dyDescent="0.15"/>
    <row r="240" ht="13.5" hidden="1" customHeight="1" x14ac:dyDescent="0.15"/>
    <row r="241" spans="1:31" ht="13.5" hidden="1" customHeight="1" x14ac:dyDescent="0.15"/>
    <row r="242" spans="1:31" ht="13.5" hidden="1" customHeight="1" x14ac:dyDescent="0.15"/>
    <row r="243" spans="1:31" ht="13.5" hidden="1" customHeight="1" x14ac:dyDescent="0.15"/>
    <row r="244" spans="1:31" ht="10.5" x14ac:dyDescent="0.15"/>
    <row r="245" spans="1:31" ht="14.25" customHeight="1" x14ac:dyDescent="0.15"/>
    <row r="246" spans="1:31" ht="14.25" hidden="1" customHeight="1" x14ac:dyDescent="0.15"/>
    <row r="247" spans="1:31" ht="14.25" customHeight="1" x14ac:dyDescent="0.15"/>
    <row r="248" spans="1:31" ht="10.5" x14ac:dyDescent="0.15"/>
    <row r="249" spans="1:31" ht="10.5" hidden="1" x14ac:dyDescent="0.15"/>
    <row r="250" spans="1:31" ht="10.5" hidden="1" x14ac:dyDescent="0.15"/>
    <row r="251" spans="1:31" ht="10.5" hidden="1" x14ac:dyDescent="0.15"/>
    <row r="252" spans="1:31" ht="10.5" hidden="1" x14ac:dyDescent="0.15"/>
    <row r="253" spans="1:31" ht="10.5" hidden="1" x14ac:dyDescent="0.15"/>
    <row r="254" spans="1:31" ht="10.5" x14ac:dyDescent="0.15"/>
    <row r="255" spans="1:31" s="161" customFormat="1" ht="10.5" x14ac:dyDescent="0.15">
      <c r="A255" s="159"/>
      <c r="B255" s="159"/>
      <c r="C255" s="159"/>
      <c r="D255" s="159"/>
      <c r="E255" s="159"/>
      <c r="F255" s="159"/>
      <c r="G255" s="159"/>
      <c r="H255" s="159"/>
      <c r="I255" s="159"/>
      <c r="J255" s="159"/>
      <c r="K255" s="159"/>
      <c r="L255" s="159"/>
      <c r="M255" s="159"/>
      <c r="N255" s="159"/>
      <c r="O255" s="159"/>
      <c r="P255" s="159"/>
      <c r="Q255" s="159"/>
      <c r="R255" s="162"/>
      <c r="S255" s="162"/>
      <c r="T255" s="162"/>
      <c r="U255" s="162"/>
      <c r="V255" s="162"/>
      <c r="W255" s="162"/>
      <c r="X255" s="162"/>
      <c r="Y255" s="162"/>
      <c r="Z255" s="162"/>
      <c r="AA255" s="162"/>
      <c r="AB255" s="162"/>
      <c r="AC255" s="162"/>
      <c r="AD255" s="162"/>
      <c r="AE255" s="162"/>
    </row>
    <row r="256" spans="1:31" ht="10.5" hidden="1" x14ac:dyDescent="0.15"/>
    <row r="257" ht="10.5" hidden="1" x14ac:dyDescent="0.15"/>
    <row r="258" ht="10.5" hidden="1" x14ac:dyDescent="0.15"/>
    <row r="259" ht="10.5" hidden="1" x14ac:dyDescent="0.15"/>
    <row r="260" ht="12" hidden="1" customHeight="1" x14ac:dyDescent="0.15"/>
    <row r="261" ht="12" hidden="1" customHeight="1" x14ac:dyDescent="0.15"/>
    <row r="262" ht="12" hidden="1" customHeight="1" x14ac:dyDescent="0.15"/>
    <row r="263" ht="10.5" hidden="1" x14ac:dyDescent="0.15"/>
    <row r="264" ht="10.5" hidden="1" x14ac:dyDescent="0.15"/>
    <row r="265" ht="10.5" hidden="1" x14ac:dyDescent="0.15"/>
    <row r="266" ht="10.5" x14ac:dyDescent="0.15"/>
    <row r="267" ht="10.5" x14ac:dyDescent="0.15"/>
    <row r="268" ht="10.5" hidden="1" x14ac:dyDescent="0.15"/>
    <row r="269" ht="10.5" hidden="1" x14ac:dyDescent="0.15"/>
    <row r="270" ht="10.5" hidden="1" x14ac:dyDescent="0.15"/>
    <row r="271" ht="10.5" hidden="1" x14ac:dyDescent="0.15"/>
    <row r="272" ht="10.5" hidden="1" x14ac:dyDescent="0.15"/>
    <row r="273" ht="10.5" hidden="1" x14ac:dyDescent="0.15"/>
    <row r="274" ht="10.5" hidden="1" x14ac:dyDescent="0.15"/>
    <row r="275" ht="10.5" hidden="1" x14ac:dyDescent="0.15"/>
    <row r="276" ht="10.5" hidden="1" x14ac:dyDescent="0.15"/>
    <row r="277" ht="10.5" x14ac:dyDescent="0.15"/>
    <row r="278" ht="14.25" customHeight="1" x14ac:dyDescent="0.15"/>
    <row r="279" ht="14.25" hidden="1" customHeight="1" x14ac:dyDescent="0.15"/>
    <row r="280" ht="14.25" customHeight="1" x14ac:dyDescent="0.15"/>
    <row r="281" ht="10.5" x14ac:dyDescent="0.15"/>
    <row r="282" ht="10.5" hidden="1" x14ac:dyDescent="0.15"/>
    <row r="283" ht="10.5" hidden="1" x14ac:dyDescent="0.15"/>
    <row r="284" ht="10.5" hidden="1" x14ac:dyDescent="0.15"/>
    <row r="285" ht="10.5" hidden="1" x14ac:dyDescent="0.15"/>
    <row r="286" ht="10.5" x14ac:dyDescent="0.15"/>
    <row r="287" ht="10.5" x14ac:dyDescent="0.15"/>
    <row r="288" ht="10.5" hidden="1" x14ac:dyDescent="0.15"/>
    <row r="289" ht="10.5" hidden="1" x14ac:dyDescent="0.15"/>
    <row r="290" ht="10.5" hidden="1" x14ac:dyDescent="0.15"/>
    <row r="291" ht="10.5" hidden="1" x14ac:dyDescent="0.15"/>
    <row r="292" ht="10.5" hidden="1" x14ac:dyDescent="0.15"/>
    <row r="293" ht="12" hidden="1" customHeight="1" x14ac:dyDescent="0.15"/>
    <row r="294" ht="12" hidden="1" customHeight="1" x14ac:dyDescent="0.15"/>
    <row r="295" ht="12" hidden="1" customHeight="1" x14ac:dyDescent="0.15"/>
    <row r="296" ht="10.5" hidden="1" x14ac:dyDescent="0.15"/>
    <row r="297" ht="10.5" hidden="1" x14ac:dyDescent="0.15"/>
    <row r="298" ht="10.5" x14ac:dyDescent="0.15"/>
    <row r="299" ht="10.5" x14ac:dyDescent="0.15"/>
    <row r="300" ht="10.5" hidden="1" x14ac:dyDescent="0.15"/>
    <row r="301" ht="10.5" hidden="1" x14ac:dyDescent="0.15"/>
    <row r="302" ht="10.5" hidden="1" x14ac:dyDescent="0.15"/>
    <row r="303" ht="10.5" hidden="1" x14ac:dyDescent="0.15"/>
    <row r="304" ht="10.5" hidden="1" x14ac:dyDescent="0.15"/>
    <row r="305" spans="1:31" ht="10.5" hidden="1" x14ac:dyDescent="0.15"/>
    <row r="306" spans="1:31" ht="10.5" hidden="1" x14ac:dyDescent="0.15"/>
    <row r="307" spans="1:31" ht="10.5" hidden="1" x14ac:dyDescent="0.15"/>
    <row r="308" spans="1:31" ht="10.5" hidden="1" x14ac:dyDescent="0.15"/>
    <row r="309" spans="1:31" ht="10.5" hidden="1" x14ac:dyDescent="0.15"/>
    <row r="310" spans="1:31" ht="10.5" x14ac:dyDescent="0.15"/>
    <row r="311" spans="1:31" ht="14.25" hidden="1" customHeight="1" x14ac:dyDescent="0.15"/>
    <row r="312" spans="1:31" ht="14.25" customHeight="1" x14ac:dyDescent="0.15"/>
    <row r="313" spans="1:31" ht="10.5" x14ac:dyDescent="0.15"/>
    <row r="314" spans="1:31" ht="10.5" x14ac:dyDescent="0.15"/>
    <row r="315" spans="1:31" ht="13.5" hidden="1" customHeight="1" x14ac:dyDescent="0.15"/>
    <row r="316" spans="1:31" ht="13.5" hidden="1" customHeight="1" x14ac:dyDescent="0.15"/>
    <row r="317" spans="1:31" ht="13.5" customHeight="1" x14ac:dyDescent="0.15"/>
    <row r="318" spans="1:31" s="161" customFormat="1" ht="13.5" customHeight="1" x14ac:dyDescent="0.15">
      <c r="A318" s="159"/>
      <c r="B318" s="159"/>
      <c r="C318" s="159"/>
      <c r="D318" s="159"/>
      <c r="E318" s="159"/>
      <c r="F318" s="159"/>
      <c r="G318" s="159"/>
      <c r="H318" s="159"/>
      <c r="I318" s="159"/>
      <c r="J318" s="159"/>
      <c r="K318" s="159"/>
      <c r="L318" s="159"/>
      <c r="M318" s="159"/>
      <c r="N318" s="159"/>
      <c r="O318" s="159"/>
      <c r="P318" s="159"/>
      <c r="Q318" s="159"/>
      <c r="R318" s="162"/>
      <c r="S318" s="162"/>
      <c r="T318" s="162"/>
      <c r="U318" s="162"/>
      <c r="V318" s="162"/>
      <c r="W318" s="162"/>
      <c r="X318" s="162"/>
      <c r="Y318" s="162"/>
      <c r="Z318" s="162"/>
      <c r="AA318" s="162"/>
      <c r="AB318" s="162"/>
      <c r="AC318" s="162"/>
      <c r="AD318" s="162"/>
      <c r="AE318" s="162"/>
    </row>
    <row r="319" spans="1:31" ht="13.5" hidden="1" customHeight="1" x14ac:dyDescent="0.15"/>
    <row r="320" spans="1:31" ht="13.5" hidden="1" customHeight="1" x14ac:dyDescent="0.15"/>
    <row r="321" ht="13.5" hidden="1" customHeight="1" x14ac:dyDescent="0.15"/>
    <row r="322" ht="13.5" hidden="1" customHeight="1" x14ac:dyDescent="0.15"/>
    <row r="323" ht="13.5" hidden="1" customHeight="1" x14ac:dyDescent="0.15"/>
    <row r="324" ht="13.5" hidden="1" customHeight="1" x14ac:dyDescent="0.15"/>
    <row r="325" ht="13.5" hidden="1" customHeight="1" x14ac:dyDescent="0.15"/>
    <row r="326" ht="13.5" hidden="1" customHeight="1" x14ac:dyDescent="0.15"/>
    <row r="327" ht="13.5" hidden="1" customHeight="1" x14ac:dyDescent="0.15"/>
    <row r="328" ht="13.5" hidden="1" customHeight="1" x14ac:dyDescent="0.15"/>
    <row r="329" ht="13.5" hidden="1" customHeight="1" x14ac:dyDescent="0.15"/>
    <row r="330" ht="13.5" hidden="1" customHeight="1" x14ac:dyDescent="0.15"/>
    <row r="331" ht="13.5" hidden="1" customHeight="1" x14ac:dyDescent="0.15"/>
    <row r="332" ht="13.5" hidden="1" customHeight="1" x14ac:dyDescent="0.15"/>
    <row r="333" ht="13.5" hidden="1" customHeight="1" x14ac:dyDescent="0.15"/>
    <row r="334" ht="13.5" hidden="1" customHeight="1" x14ac:dyDescent="0.15"/>
    <row r="335" ht="10.5" x14ac:dyDescent="0.15"/>
    <row r="336" ht="14.25" customHeight="1" x14ac:dyDescent="0.15"/>
    <row r="337" ht="14.25" hidden="1" customHeight="1" thickBot="1" x14ac:dyDescent="0.2"/>
    <row r="338" ht="10.5" x14ac:dyDescent="0.15"/>
    <row r="339" ht="10.5" x14ac:dyDescent="0.15"/>
    <row r="340" ht="13.5" hidden="1" customHeight="1" x14ac:dyDescent="0.15"/>
    <row r="341" ht="13.5" hidden="1" customHeight="1" x14ac:dyDescent="0.15"/>
    <row r="342" ht="13.5" hidden="1" customHeight="1" x14ac:dyDescent="0.15"/>
    <row r="343" ht="13.5" hidden="1" customHeight="1" x14ac:dyDescent="0.15"/>
    <row r="344" ht="13.5" hidden="1" customHeight="1" x14ac:dyDescent="0.15"/>
    <row r="345" ht="13.5" hidden="1" customHeight="1" x14ac:dyDescent="0.15"/>
    <row r="346" ht="13.5" hidden="1" customHeight="1" x14ac:dyDescent="0.15"/>
    <row r="347" ht="13.5" hidden="1" customHeight="1" x14ac:dyDescent="0.15"/>
    <row r="348" ht="13.5" hidden="1" customHeight="1" x14ac:dyDescent="0.15"/>
    <row r="349" ht="13.5" hidden="1" customHeight="1" x14ac:dyDescent="0.15"/>
    <row r="350" ht="13.5" hidden="1" customHeight="1" x14ac:dyDescent="0.15"/>
    <row r="351" ht="13.5" hidden="1" customHeight="1" x14ac:dyDescent="0.15"/>
    <row r="352" ht="13.5" customHeight="1" x14ac:dyDescent="0.15"/>
    <row r="353" spans="1:31" s="161" customFormat="1" ht="13.5" customHeight="1" x14ac:dyDescent="0.15">
      <c r="A353" s="159"/>
      <c r="B353" s="159"/>
      <c r="C353" s="159"/>
      <c r="D353" s="159"/>
      <c r="E353" s="159"/>
      <c r="F353" s="159"/>
      <c r="G353" s="159"/>
      <c r="H353" s="159"/>
      <c r="I353" s="159"/>
      <c r="J353" s="159"/>
      <c r="K353" s="159"/>
      <c r="L353" s="159"/>
      <c r="M353" s="159"/>
      <c r="N353" s="159"/>
      <c r="O353" s="159"/>
      <c r="P353" s="159"/>
      <c r="Q353" s="159"/>
      <c r="R353" s="162"/>
      <c r="S353" s="162"/>
      <c r="T353" s="162"/>
      <c r="U353" s="162"/>
      <c r="V353" s="162"/>
      <c r="W353" s="162"/>
      <c r="X353" s="162"/>
      <c r="Y353" s="162"/>
      <c r="Z353" s="162"/>
      <c r="AA353" s="162"/>
      <c r="AB353" s="162"/>
      <c r="AC353" s="162"/>
      <c r="AD353" s="162"/>
      <c r="AE353" s="162"/>
    </row>
    <row r="354" spans="1:31" ht="13.5" hidden="1" customHeight="1" x14ac:dyDescent="0.15"/>
    <row r="355" spans="1:31" ht="13.5" hidden="1" customHeight="1" x14ac:dyDescent="0.15"/>
    <row r="356" spans="1:31" ht="13.5" hidden="1" customHeight="1" x14ac:dyDescent="0.15"/>
    <row r="357" spans="1:31" ht="13.5" hidden="1" customHeight="1" x14ac:dyDescent="0.15"/>
    <row r="358" spans="1:31" ht="13.5" hidden="1" customHeight="1" x14ac:dyDescent="0.15"/>
    <row r="359" spans="1:31" ht="13.5" hidden="1" customHeight="1" x14ac:dyDescent="0.15"/>
    <row r="360" spans="1:31" ht="10.5" x14ac:dyDescent="0.15"/>
    <row r="361" spans="1:31" ht="14.25" customHeight="1" x14ac:dyDescent="0.15"/>
    <row r="362" spans="1:31" ht="14.25" hidden="1" customHeight="1" x14ac:dyDescent="0.15"/>
    <row r="363" spans="1:31" ht="10.5" x14ac:dyDescent="0.15"/>
    <row r="364" spans="1:31" ht="10.5" x14ac:dyDescent="0.15"/>
    <row r="365" spans="1:31" ht="10.5" hidden="1" x14ac:dyDescent="0.15"/>
    <row r="366" spans="1:31" ht="10.5" hidden="1" x14ac:dyDescent="0.15"/>
    <row r="367" spans="1:31" ht="10.5" hidden="1" x14ac:dyDescent="0.15"/>
    <row r="368" spans="1:31" ht="10.5" hidden="1" x14ac:dyDescent="0.15"/>
    <row r="369" ht="10.5" hidden="1" x14ac:dyDescent="0.15"/>
    <row r="370" ht="10.5" hidden="1" x14ac:dyDescent="0.15"/>
    <row r="371" ht="10.5" hidden="1" x14ac:dyDescent="0.15"/>
    <row r="372" ht="10.5" hidden="1" x14ac:dyDescent="0.15"/>
    <row r="373" ht="10.5" x14ac:dyDescent="0.15"/>
    <row r="374" ht="10.5" hidden="1" x14ac:dyDescent="0.15"/>
    <row r="375" ht="10.5" hidden="1" x14ac:dyDescent="0.15"/>
    <row r="376" ht="10.5" hidden="1" x14ac:dyDescent="0.15"/>
    <row r="377" ht="10.5" hidden="1" x14ac:dyDescent="0.15"/>
    <row r="378" ht="10.5" hidden="1" x14ac:dyDescent="0.15"/>
    <row r="379" ht="10.5" hidden="1" x14ac:dyDescent="0.15"/>
    <row r="380" ht="10.5" hidden="1" x14ac:dyDescent="0.15"/>
    <row r="381" ht="12" hidden="1" customHeight="1" x14ac:dyDescent="0.15"/>
    <row r="382" ht="12" hidden="1" customHeight="1" x14ac:dyDescent="0.15"/>
    <row r="383" ht="10.5" hidden="1" x14ac:dyDescent="0.15"/>
    <row r="384" ht="10.5" hidden="1" x14ac:dyDescent="0.15"/>
    <row r="385" spans="1:31" ht="10.5" x14ac:dyDescent="0.15"/>
    <row r="386" spans="1:31" ht="14.25" customHeight="1" x14ac:dyDescent="0.15"/>
    <row r="387" spans="1:31" ht="10.5" x14ac:dyDescent="0.15"/>
    <row r="388" spans="1:31" ht="10.5" x14ac:dyDescent="0.15"/>
    <row r="389" spans="1:31" ht="10.5" x14ac:dyDescent="0.15"/>
    <row r="390" spans="1:31" ht="10.5" x14ac:dyDescent="0.15"/>
    <row r="391" spans="1:31" ht="10.5" x14ac:dyDescent="0.15"/>
    <row r="392" spans="1:31" ht="10.5" x14ac:dyDescent="0.15"/>
    <row r="393" spans="1:31" ht="10.5" x14ac:dyDescent="0.15"/>
    <row r="394" spans="1:31" ht="10.5" x14ac:dyDescent="0.15"/>
    <row r="395" spans="1:31" ht="10.5" x14ac:dyDescent="0.15"/>
    <row r="396" spans="1:31" ht="10.5" x14ac:dyDescent="0.15"/>
    <row r="397" spans="1:31" ht="10.5" x14ac:dyDescent="0.15"/>
    <row r="398" spans="1:31" ht="10.5" x14ac:dyDescent="0.15"/>
    <row r="399" spans="1:31" ht="10.5" x14ac:dyDescent="0.15"/>
    <row r="400" spans="1:31" ht="10.5" x14ac:dyDescent="0.15">
      <c r="A400" s="158"/>
      <c r="B400" s="158"/>
      <c r="C400" s="158"/>
      <c r="D400" s="158"/>
      <c r="E400" s="158"/>
      <c r="F400" s="158"/>
      <c r="G400" s="158"/>
      <c r="H400" s="158"/>
      <c r="I400" s="158"/>
      <c r="J400" s="158"/>
      <c r="K400" s="158"/>
      <c r="L400" s="158"/>
      <c r="M400" s="158"/>
      <c r="N400" s="158"/>
      <c r="O400" s="158"/>
      <c r="P400" s="158"/>
      <c r="Q400" s="158"/>
      <c r="R400" s="158"/>
      <c r="S400" s="158"/>
      <c r="T400" s="158"/>
      <c r="U400" s="158"/>
      <c r="V400" s="158"/>
      <c r="W400" s="158"/>
      <c r="X400" s="158"/>
      <c r="Y400" s="158"/>
      <c r="Z400" s="158"/>
      <c r="AA400" s="158"/>
      <c r="AB400" s="158"/>
      <c r="AC400" s="158"/>
      <c r="AD400" s="158"/>
      <c r="AE400" s="158"/>
    </row>
    <row r="401" spans="1:31" ht="10.5" x14ac:dyDescent="0.15">
      <c r="A401" s="158"/>
      <c r="B401" s="158"/>
      <c r="C401" s="158"/>
      <c r="D401" s="158"/>
      <c r="E401" s="158"/>
      <c r="F401" s="158"/>
      <c r="G401" s="158"/>
      <c r="H401" s="158"/>
      <c r="I401" s="158"/>
      <c r="J401" s="158"/>
      <c r="K401" s="158"/>
      <c r="L401" s="158"/>
      <c r="M401" s="158"/>
      <c r="N401" s="158"/>
      <c r="O401" s="158"/>
      <c r="P401" s="158"/>
      <c r="Q401" s="158"/>
      <c r="R401" s="158"/>
      <c r="S401" s="158"/>
      <c r="T401" s="158"/>
      <c r="U401" s="158"/>
      <c r="V401" s="158"/>
      <c r="W401" s="158"/>
      <c r="X401" s="158"/>
      <c r="Y401" s="158"/>
      <c r="Z401" s="158"/>
      <c r="AA401" s="158"/>
      <c r="AB401" s="158"/>
      <c r="AC401" s="158"/>
      <c r="AD401" s="158"/>
      <c r="AE401" s="158"/>
    </row>
    <row r="402" spans="1:31" ht="10.5" x14ac:dyDescent="0.15">
      <c r="A402" s="158"/>
      <c r="B402" s="158"/>
      <c r="C402" s="158"/>
      <c r="D402" s="158"/>
      <c r="E402" s="158"/>
      <c r="F402" s="158"/>
      <c r="G402" s="158"/>
      <c r="H402" s="158"/>
      <c r="I402" s="158"/>
      <c r="J402" s="158"/>
      <c r="K402" s="158"/>
      <c r="L402" s="158"/>
      <c r="M402" s="158"/>
      <c r="N402" s="158"/>
      <c r="O402" s="158"/>
      <c r="P402" s="158"/>
      <c r="Q402" s="158"/>
      <c r="R402" s="158"/>
      <c r="S402" s="158"/>
      <c r="T402" s="158"/>
      <c r="U402" s="158"/>
      <c r="V402" s="158"/>
      <c r="W402" s="158"/>
      <c r="X402" s="158"/>
      <c r="Y402" s="158"/>
      <c r="Z402" s="158"/>
      <c r="AA402" s="158"/>
      <c r="AB402" s="158"/>
      <c r="AC402" s="158"/>
      <c r="AD402" s="158"/>
      <c r="AE402" s="158"/>
    </row>
    <row r="403" spans="1:31" ht="10.5" x14ac:dyDescent="0.15">
      <c r="A403" s="158"/>
      <c r="B403" s="158"/>
      <c r="C403" s="158"/>
      <c r="D403" s="158"/>
      <c r="E403" s="158"/>
      <c r="F403" s="158"/>
      <c r="G403" s="158"/>
      <c r="H403" s="158"/>
      <c r="I403" s="158"/>
      <c r="J403" s="158"/>
      <c r="K403" s="158"/>
      <c r="L403" s="158"/>
      <c r="M403" s="158"/>
      <c r="N403" s="158"/>
      <c r="O403" s="158"/>
      <c r="P403" s="158"/>
      <c r="Q403" s="158"/>
      <c r="R403" s="158"/>
      <c r="S403" s="158"/>
      <c r="T403" s="158"/>
      <c r="U403" s="158"/>
      <c r="V403" s="158"/>
      <c r="W403" s="158"/>
      <c r="X403" s="158"/>
      <c r="Y403" s="158"/>
      <c r="Z403" s="158"/>
      <c r="AA403" s="158"/>
      <c r="AB403" s="158"/>
      <c r="AC403" s="158"/>
      <c r="AD403" s="158"/>
      <c r="AE403" s="158"/>
    </row>
    <row r="404" spans="1:31" ht="10.5" x14ac:dyDescent="0.15">
      <c r="A404" s="158"/>
      <c r="B404" s="158"/>
      <c r="C404" s="158"/>
      <c r="D404" s="158"/>
      <c r="E404" s="158"/>
      <c r="F404" s="158"/>
      <c r="G404" s="158"/>
      <c r="H404" s="158"/>
      <c r="I404" s="158"/>
      <c r="J404" s="158"/>
      <c r="K404" s="158"/>
      <c r="L404" s="158"/>
      <c r="M404" s="158"/>
      <c r="N404" s="158"/>
      <c r="O404" s="158"/>
      <c r="P404" s="158"/>
      <c r="Q404" s="158"/>
      <c r="R404" s="158"/>
      <c r="S404" s="158"/>
      <c r="T404" s="158"/>
      <c r="U404" s="158"/>
      <c r="V404" s="158"/>
      <c r="W404" s="158"/>
      <c r="X404" s="158"/>
      <c r="Y404" s="158"/>
      <c r="Z404" s="158"/>
      <c r="AA404" s="158"/>
      <c r="AB404" s="158"/>
      <c r="AC404" s="158"/>
      <c r="AD404" s="158"/>
      <c r="AE404" s="158"/>
    </row>
    <row r="405" spans="1:31" ht="10.5" x14ac:dyDescent="0.15">
      <c r="A405" s="158"/>
      <c r="B405" s="158"/>
      <c r="C405" s="158"/>
      <c r="D405" s="158"/>
      <c r="E405" s="158"/>
      <c r="F405" s="158"/>
      <c r="G405" s="158"/>
      <c r="H405" s="158"/>
      <c r="I405" s="158"/>
      <c r="J405" s="158"/>
      <c r="K405" s="158"/>
      <c r="L405" s="158"/>
      <c r="M405" s="158"/>
      <c r="N405" s="158"/>
      <c r="O405" s="158"/>
      <c r="P405" s="158"/>
      <c r="Q405" s="158"/>
      <c r="R405" s="158"/>
      <c r="S405" s="158"/>
      <c r="T405" s="158"/>
      <c r="U405" s="158"/>
      <c r="V405" s="158"/>
      <c r="W405" s="158"/>
      <c r="X405" s="158"/>
      <c r="Y405" s="158"/>
      <c r="Z405" s="158"/>
      <c r="AA405" s="158"/>
      <c r="AB405" s="158"/>
      <c r="AC405" s="158"/>
      <c r="AD405" s="158"/>
      <c r="AE405" s="158"/>
    </row>
    <row r="406" spans="1:31" ht="10.5" x14ac:dyDescent="0.15">
      <c r="A406" s="158"/>
      <c r="B406" s="158"/>
      <c r="C406" s="158"/>
      <c r="D406" s="158"/>
      <c r="E406" s="158"/>
      <c r="F406" s="158"/>
      <c r="G406" s="158"/>
      <c r="H406" s="158"/>
      <c r="I406" s="158"/>
      <c r="J406" s="158"/>
      <c r="K406" s="158"/>
      <c r="L406" s="158"/>
      <c r="M406" s="158"/>
      <c r="N406" s="158"/>
      <c r="O406" s="158"/>
      <c r="P406" s="158"/>
      <c r="Q406" s="158"/>
      <c r="R406" s="158"/>
      <c r="S406" s="158"/>
      <c r="T406" s="158"/>
      <c r="U406" s="158"/>
      <c r="V406" s="158"/>
      <c r="W406" s="158"/>
      <c r="X406" s="158"/>
      <c r="Y406" s="158"/>
      <c r="Z406" s="158"/>
      <c r="AA406" s="158"/>
      <c r="AB406" s="158"/>
      <c r="AC406" s="158"/>
      <c r="AD406" s="158"/>
      <c r="AE406" s="158"/>
    </row>
    <row r="407" spans="1:31" ht="10.5" x14ac:dyDescent="0.15">
      <c r="A407" s="158"/>
      <c r="B407" s="158"/>
      <c r="C407" s="158"/>
      <c r="D407" s="158"/>
      <c r="E407" s="158"/>
      <c r="F407" s="158"/>
      <c r="G407" s="158"/>
      <c r="H407" s="158"/>
      <c r="I407" s="158"/>
      <c r="J407" s="158"/>
      <c r="K407" s="158"/>
      <c r="L407" s="158"/>
      <c r="M407" s="158"/>
      <c r="N407" s="158"/>
      <c r="O407" s="158"/>
      <c r="P407" s="158"/>
      <c r="Q407" s="158"/>
      <c r="R407" s="158"/>
      <c r="S407" s="158"/>
      <c r="T407" s="158"/>
      <c r="U407" s="158"/>
      <c r="V407" s="158"/>
      <c r="W407" s="158"/>
      <c r="X407" s="158"/>
      <c r="Y407" s="158"/>
      <c r="Z407" s="158"/>
      <c r="AA407" s="158"/>
      <c r="AB407" s="158"/>
      <c r="AC407" s="158"/>
      <c r="AD407" s="158"/>
      <c r="AE407" s="158"/>
    </row>
    <row r="408" spans="1:31" ht="10.5" x14ac:dyDescent="0.15">
      <c r="A408" s="158"/>
      <c r="B408" s="158"/>
      <c r="C408" s="158"/>
      <c r="D408" s="158"/>
      <c r="E408" s="158"/>
      <c r="F408" s="158"/>
      <c r="G408" s="158"/>
      <c r="H408" s="158"/>
      <c r="I408" s="158"/>
      <c r="J408" s="158"/>
      <c r="K408" s="158"/>
      <c r="L408" s="158"/>
      <c r="M408" s="158"/>
      <c r="N408" s="158"/>
      <c r="O408" s="158"/>
      <c r="P408" s="158"/>
      <c r="Q408" s="158"/>
      <c r="R408" s="158"/>
      <c r="S408" s="158"/>
      <c r="T408" s="158"/>
      <c r="U408" s="158"/>
      <c r="V408" s="158"/>
      <c r="W408" s="158"/>
      <c r="X408" s="158"/>
      <c r="Y408" s="158"/>
      <c r="Z408" s="158"/>
      <c r="AA408" s="158"/>
      <c r="AB408" s="158"/>
      <c r="AC408" s="158"/>
      <c r="AD408" s="158"/>
      <c r="AE408" s="158"/>
    </row>
    <row r="409" spans="1:31" ht="10.5" x14ac:dyDescent="0.15">
      <c r="A409" s="158"/>
      <c r="B409" s="158"/>
      <c r="C409" s="158"/>
      <c r="D409" s="158"/>
      <c r="E409" s="158"/>
      <c r="F409" s="158"/>
      <c r="G409" s="158"/>
      <c r="H409" s="158"/>
      <c r="I409" s="158"/>
      <c r="J409" s="158"/>
      <c r="K409" s="158"/>
      <c r="L409" s="158"/>
      <c r="M409" s="158"/>
      <c r="N409" s="158"/>
      <c r="O409" s="158"/>
      <c r="P409" s="158"/>
      <c r="Q409" s="158"/>
      <c r="R409" s="158"/>
      <c r="S409" s="158"/>
      <c r="T409" s="158"/>
      <c r="U409" s="158"/>
      <c r="V409" s="158"/>
      <c r="W409" s="158"/>
      <c r="X409" s="158"/>
      <c r="Y409" s="158"/>
      <c r="Z409" s="158"/>
      <c r="AA409" s="158"/>
      <c r="AB409" s="158"/>
      <c r="AC409" s="158"/>
      <c r="AD409" s="158"/>
      <c r="AE409" s="158"/>
    </row>
    <row r="410" spans="1:31" ht="10.5" x14ac:dyDescent="0.15">
      <c r="A410" s="158"/>
      <c r="B410" s="158"/>
      <c r="C410" s="158"/>
      <c r="D410" s="158"/>
      <c r="E410" s="158"/>
      <c r="F410" s="158"/>
      <c r="G410" s="158"/>
      <c r="H410" s="158"/>
      <c r="I410" s="158"/>
      <c r="J410" s="158"/>
      <c r="K410" s="158"/>
      <c r="L410" s="158"/>
      <c r="M410" s="158"/>
      <c r="N410" s="158"/>
      <c r="O410" s="158"/>
      <c r="P410" s="158"/>
      <c r="Q410" s="158"/>
      <c r="R410" s="158"/>
      <c r="S410" s="158"/>
      <c r="T410" s="158"/>
      <c r="U410" s="158"/>
      <c r="V410" s="158"/>
      <c r="W410" s="158"/>
      <c r="X410" s="158"/>
      <c r="Y410" s="158"/>
      <c r="Z410" s="158"/>
      <c r="AA410" s="158"/>
      <c r="AB410" s="158"/>
      <c r="AC410" s="158"/>
      <c r="AD410" s="158"/>
      <c r="AE410" s="158"/>
    </row>
    <row r="411" spans="1:31" ht="10.5" x14ac:dyDescent="0.15">
      <c r="A411" s="158"/>
      <c r="B411" s="158"/>
      <c r="C411" s="158"/>
      <c r="D411" s="158"/>
      <c r="E411" s="158"/>
      <c r="F411" s="158"/>
      <c r="G411" s="158"/>
      <c r="H411" s="158"/>
      <c r="I411" s="158"/>
      <c r="J411" s="158"/>
      <c r="K411" s="158"/>
      <c r="L411" s="158"/>
      <c r="M411" s="158"/>
      <c r="N411" s="158"/>
      <c r="O411" s="158"/>
      <c r="P411" s="158"/>
      <c r="Q411" s="158"/>
      <c r="R411" s="158"/>
      <c r="S411" s="158"/>
      <c r="T411" s="158"/>
      <c r="U411" s="158"/>
      <c r="V411" s="158"/>
      <c r="W411" s="158"/>
      <c r="X411" s="158"/>
      <c r="Y411" s="158"/>
      <c r="Z411" s="158"/>
      <c r="AA411" s="158"/>
      <c r="AB411" s="158"/>
      <c r="AC411" s="158"/>
      <c r="AD411" s="158"/>
      <c r="AE411" s="158"/>
    </row>
    <row r="412" spans="1:31" ht="10.5" x14ac:dyDescent="0.15">
      <c r="A412" s="158"/>
      <c r="B412" s="158"/>
      <c r="C412" s="158"/>
      <c r="D412" s="158"/>
      <c r="E412" s="158"/>
      <c r="F412" s="158"/>
      <c r="G412" s="158"/>
      <c r="H412" s="158"/>
      <c r="I412" s="158"/>
      <c r="J412" s="158"/>
      <c r="K412" s="158"/>
      <c r="L412" s="158"/>
      <c r="M412" s="158"/>
      <c r="N412" s="158"/>
      <c r="O412" s="158"/>
      <c r="P412" s="158"/>
      <c r="Q412" s="158"/>
      <c r="R412" s="158"/>
      <c r="S412" s="158"/>
      <c r="T412" s="158"/>
      <c r="U412" s="158"/>
      <c r="V412" s="158"/>
      <c r="W412" s="158"/>
      <c r="X412" s="158"/>
      <c r="Y412" s="158"/>
      <c r="Z412" s="158"/>
      <c r="AA412" s="158"/>
      <c r="AB412" s="158"/>
      <c r="AC412" s="158"/>
      <c r="AD412" s="158"/>
      <c r="AE412" s="158"/>
    </row>
    <row r="413" spans="1:31" ht="10.5" x14ac:dyDescent="0.15">
      <c r="A413" s="158"/>
      <c r="B413" s="158"/>
      <c r="C413" s="158"/>
      <c r="D413" s="158"/>
      <c r="E413" s="158"/>
      <c r="F413" s="158"/>
      <c r="G413" s="158"/>
      <c r="H413" s="158"/>
      <c r="I413" s="158"/>
      <c r="J413" s="158"/>
      <c r="K413" s="158"/>
      <c r="L413" s="158"/>
      <c r="M413" s="158"/>
      <c r="N413" s="158"/>
      <c r="O413" s="158"/>
      <c r="P413" s="158"/>
      <c r="Q413" s="158"/>
      <c r="R413" s="158"/>
      <c r="S413" s="158"/>
      <c r="T413" s="158"/>
      <c r="U413" s="158"/>
      <c r="V413" s="158"/>
      <c r="W413" s="158"/>
      <c r="X413" s="158"/>
      <c r="Y413" s="158"/>
      <c r="Z413" s="158"/>
      <c r="AA413" s="158"/>
      <c r="AB413" s="158"/>
      <c r="AC413" s="158"/>
      <c r="AD413" s="158"/>
      <c r="AE413" s="158"/>
    </row>
    <row r="414" spans="1:31" ht="10.5" x14ac:dyDescent="0.15">
      <c r="A414" s="158"/>
      <c r="B414" s="158"/>
      <c r="C414" s="158"/>
      <c r="D414" s="158"/>
      <c r="E414" s="158"/>
      <c r="F414" s="158"/>
      <c r="G414" s="158"/>
      <c r="H414" s="158"/>
      <c r="I414" s="158"/>
      <c r="J414" s="158"/>
      <c r="K414" s="158"/>
      <c r="L414" s="158"/>
      <c r="M414" s="158"/>
      <c r="N414" s="158"/>
      <c r="O414" s="158"/>
      <c r="P414" s="158"/>
      <c r="Q414" s="158"/>
      <c r="R414" s="158"/>
      <c r="S414" s="158"/>
      <c r="T414" s="158"/>
      <c r="U414" s="158"/>
      <c r="V414" s="158"/>
      <c r="W414" s="158"/>
      <c r="X414" s="158"/>
      <c r="Y414" s="158"/>
      <c r="Z414" s="158"/>
      <c r="AA414" s="158"/>
      <c r="AB414" s="158"/>
      <c r="AC414" s="158"/>
      <c r="AD414" s="158"/>
      <c r="AE414" s="158"/>
    </row>
    <row r="415" spans="1:31" ht="10.5" x14ac:dyDescent="0.15">
      <c r="A415" s="158"/>
      <c r="B415" s="158"/>
      <c r="C415" s="158"/>
      <c r="D415" s="158"/>
      <c r="E415" s="158"/>
      <c r="F415" s="158"/>
      <c r="G415" s="158"/>
      <c r="H415" s="158"/>
      <c r="I415" s="158"/>
      <c r="J415" s="158"/>
      <c r="K415" s="158"/>
      <c r="L415" s="158"/>
      <c r="M415" s="158"/>
      <c r="N415" s="158"/>
      <c r="O415" s="158"/>
      <c r="P415" s="158"/>
      <c r="Q415" s="158"/>
      <c r="R415" s="158"/>
      <c r="S415" s="158"/>
      <c r="T415" s="158"/>
      <c r="U415" s="158"/>
      <c r="V415" s="158"/>
      <c r="W415" s="158"/>
      <c r="X415" s="158"/>
      <c r="Y415" s="158"/>
      <c r="Z415" s="158"/>
      <c r="AA415" s="158"/>
      <c r="AB415" s="158"/>
      <c r="AC415" s="158"/>
      <c r="AD415" s="158"/>
      <c r="AE415" s="158"/>
    </row>
    <row r="416" spans="1:31" ht="10.5" x14ac:dyDescent="0.15">
      <c r="A416" s="158"/>
      <c r="B416" s="158"/>
      <c r="C416" s="158"/>
      <c r="D416" s="158"/>
      <c r="E416" s="158"/>
      <c r="F416" s="158"/>
      <c r="G416" s="158"/>
      <c r="H416" s="158"/>
      <c r="I416" s="158"/>
      <c r="J416" s="158"/>
      <c r="K416" s="158"/>
      <c r="L416" s="158"/>
      <c r="M416" s="158"/>
      <c r="N416" s="158"/>
      <c r="O416" s="158"/>
      <c r="P416" s="158"/>
      <c r="Q416" s="158"/>
      <c r="R416" s="158"/>
      <c r="S416" s="158"/>
      <c r="T416" s="158"/>
      <c r="U416" s="158"/>
      <c r="V416" s="158"/>
      <c r="W416" s="158"/>
      <c r="X416" s="158"/>
      <c r="Y416" s="158"/>
      <c r="Z416" s="158"/>
      <c r="AA416" s="158"/>
      <c r="AB416" s="158"/>
      <c r="AC416" s="158"/>
      <c r="AD416" s="158"/>
      <c r="AE416" s="158"/>
    </row>
    <row r="417" spans="1:31" ht="10.5" x14ac:dyDescent="0.15">
      <c r="A417" s="158"/>
      <c r="B417" s="158"/>
      <c r="C417" s="158"/>
      <c r="D417" s="158"/>
      <c r="E417" s="158"/>
      <c r="F417" s="158"/>
      <c r="G417" s="158"/>
      <c r="H417" s="158"/>
      <c r="I417" s="158"/>
      <c r="J417" s="158"/>
      <c r="K417" s="158"/>
      <c r="L417" s="158"/>
      <c r="M417" s="158"/>
      <c r="N417" s="158"/>
      <c r="O417" s="158"/>
      <c r="P417" s="158"/>
      <c r="Q417" s="158"/>
      <c r="R417" s="158"/>
      <c r="S417" s="158"/>
      <c r="T417" s="158"/>
      <c r="U417" s="158"/>
      <c r="V417" s="158"/>
      <c r="W417" s="158"/>
      <c r="X417" s="158"/>
      <c r="Y417" s="158"/>
      <c r="Z417" s="158"/>
      <c r="AA417" s="158"/>
      <c r="AB417" s="158"/>
      <c r="AC417" s="158"/>
      <c r="AD417" s="158"/>
      <c r="AE417" s="158"/>
    </row>
    <row r="418" spans="1:31" ht="10.5" hidden="1" x14ac:dyDescent="0.15">
      <c r="A418" s="158"/>
      <c r="B418" s="158"/>
      <c r="C418" s="158"/>
      <c r="D418" s="158"/>
      <c r="E418" s="158"/>
      <c r="F418" s="158"/>
      <c r="G418" s="158"/>
      <c r="H418" s="158"/>
      <c r="I418" s="158"/>
      <c r="J418" s="158"/>
      <c r="K418" s="158"/>
      <c r="L418" s="158"/>
      <c r="M418" s="158"/>
      <c r="N418" s="158"/>
      <c r="O418" s="158"/>
      <c r="P418" s="158"/>
      <c r="Q418" s="158"/>
      <c r="R418" s="158"/>
      <c r="S418" s="158"/>
      <c r="T418" s="158"/>
      <c r="U418" s="158"/>
      <c r="V418" s="158"/>
      <c r="W418" s="158"/>
      <c r="X418" s="158"/>
      <c r="Y418" s="158"/>
      <c r="Z418" s="158"/>
      <c r="AA418" s="158"/>
      <c r="AB418" s="158"/>
      <c r="AC418" s="158"/>
      <c r="AD418" s="158"/>
      <c r="AE418" s="158"/>
    </row>
    <row r="419" spans="1:31" ht="10.5" hidden="1" x14ac:dyDescent="0.15">
      <c r="A419" s="158"/>
      <c r="B419" s="158"/>
      <c r="C419" s="158"/>
      <c r="D419" s="158"/>
      <c r="E419" s="158"/>
      <c r="F419" s="158"/>
      <c r="G419" s="158"/>
      <c r="H419" s="158"/>
      <c r="I419" s="158"/>
      <c r="J419" s="158"/>
      <c r="K419" s="158"/>
      <c r="L419" s="158"/>
      <c r="M419" s="158"/>
      <c r="N419" s="158"/>
      <c r="O419" s="158"/>
      <c r="P419" s="158"/>
      <c r="Q419" s="158"/>
      <c r="R419" s="158"/>
      <c r="S419" s="158"/>
      <c r="T419" s="158"/>
      <c r="U419" s="158"/>
      <c r="V419" s="158"/>
      <c r="W419" s="158"/>
      <c r="X419" s="158"/>
      <c r="Y419" s="158"/>
      <c r="Z419" s="158"/>
      <c r="AA419" s="158"/>
      <c r="AB419" s="158"/>
      <c r="AC419" s="158"/>
      <c r="AD419" s="158"/>
      <c r="AE419" s="158"/>
    </row>
    <row r="420" spans="1:31" ht="10.5" hidden="1" x14ac:dyDescent="0.15">
      <c r="A420" s="158"/>
      <c r="B420" s="158"/>
      <c r="C420" s="158"/>
      <c r="D420" s="158"/>
      <c r="E420" s="158"/>
      <c r="F420" s="158"/>
      <c r="G420" s="158"/>
      <c r="H420" s="158"/>
      <c r="I420" s="158"/>
      <c r="J420" s="158"/>
      <c r="K420" s="158"/>
      <c r="L420" s="158"/>
      <c r="M420" s="158"/>
      <c r="N420" s="158"/>
      <c r="O420" s="158"/>
      <c r="P420" s="158"/>
      <c r="Q420" s="158"/>
      <c r="R420" s="158"/>
      <c r="S420" s="158"/>
      <c r="T420" s="158"/>
      <c r="U420" s="158"/>
      <c r="V420" s="158"/>
      <c r="W420" s="158"/>
      <c r="X420" s="158"/>
      <c r="Y420" s="158"/>
      <c r="Z420" s="158"/>
      <c r="AA420" s="158"/>
      <c r="AB420" s="158"/>
      <c r="AC420" s="158"/>
      <c r="AD420" s="158"/>
      <c r="AE420" s="158"/>
    </row>
    <row r="421" spans="1:31" ht="10.5" hidden="1" x14ac:dyDescent="0.15">
      <c r="A421" s="158"/>
      <c r="B421" s="158"/>
      <c r="C421" s="158"/>
      <c r="D421" s="158"/>
      <c r="E421" s="158"/>
      <c r="F421" s="158"/>
      <c r="G421" s="158"/>
      <c r="H421" s="158"/>
      <c r="I421" s="158"/>
      <c r="J421" s="158"/>
      <c r="K421" s="158"/>
      <c r="L421" s="158"/>
      <c r="M421" s="158"/>
      <c r="N421" s="158"/>
      <c r="O421" s="158"/>
      <c r="P421" s="158"/>
      <c r="Q421" s="158"/>
      <c r="R421" s="158"/>
      <c r="S421" s="158"/>
      <c r="T421" s="158"/>
      <c r="U421" s="158"/>
      <c r="V421" s="158"/>
      <c r="W421" s="158"/>
      <c r="X421" s="158"/>
      <c r="Y421" s="158"/>
      <c r="Z421" s="158"/>
      <c r="AA421" s="158"/>
      <c r="AB421" s="158"/>
      <c r="AC421" s="158"/>
      <c r="AD421" s="158"/>
      <c r="AE421" s="158"/>
    </row>
    <row r="422" spans="1:31" ht="10.5" hidden="1" x14ac:dyDescent="0.15">
      <c r="A422" s="158"/>
      <c r="B422" s="158"/>
      <c r="C422" s="158"/>
      <c r="D422" s="158"/>
      <c r="E422" s="158"/>
      <c r="F422" s="158"/>
      <c r="G422" s="158"/>
      <c r="H422" s="158"/>
      <c r="I422" s="158"/>
      <c r="J422" s="158"/>
      <c r="K422" s="158"/>
      <c r="L422" s="158"/>
      <c r="M422" s="158"/>
      <c r="N422" s="158"/>
      <c r="O422" s="158"/>
      <c r="P422" s="158"/>
      <c r="Q422" s="158"/>
      <c r="R422" s="158"/>
      <c r="S422" s="158"/>
      <c r="T422" s="158"/>
      <c r="U422" s="158"/>
      <c r="V422" s="158"/>
      <c r="W422" s="158"/>
      <c r="X422" s="158"/>
      <c r="Y422" s="158"/>
      <c r="Z422" s="158"/>
      <c r="AA422" s="158"/>
      <c r="AB422" s="158"/>
      <c r="AC422" s="158"/>
      <c r="AD422" s="158"/>
      <c r="AE422" s="158"/>
    </row>
    <row r="423" spans="1:31" ht="10.5" hidden="1" x14ac:dyDescent="0.15">
      <c r="A423" s="158"/>
      <c r="B423" s="158"/>
      <c r="C423" s="158"/>
      <c r="D423" s="158"/>
      <c r="E423" s="158"/>
      <c r="F423" s="158"/>
      <c r="G423" s="158"/>
      <c r="H423" s="158"/>
      <c r="I423" s="158"/>
      <c r="J423" s="158"/>
      <c r="K423" s="158"/>
      <c r="L423" s="158"/>
      <c r="M423" s="158"/>
      <c r="N423" s="158"/>
      <c r="O423" s="158"/>
      <c r="P423" s="158"/>
      <c r="Q423" s="158"/>
      <c r="R423" s="158"/>
      <c r="S423" s="158"/>
      <c r="T423" s="158"/>
      <c r="U423" s="158"/>
      <c r="V423" s="158"/>
      <c r="W423" s="158"/>
      <c r="X423" s="158"/>
      <c r="Y423" s="158"/>
      <c r="Z423" s="158"/>
      <c r="AA423" s="158"/>
      <c r="AB423" s="158"/>
      <c r="AC423" s="158"/>
      <c r="AD423" s="158"/>
      <c r="AE423" s="158"/>
    </row>
    <row r="424" spans="1:31" ht="10.5" x14ac:dyDescent="0.15">
      <c r="A424" s="158"/>
      <c r="B424" s="158"/>
      <c r="C424" s="158"/>
      <c r="D424" s="158"/>
      <c r="E424" s="158"/>
      <c r="F424" s="158"/>
      <c r="G424" s="158"/>
      <c r="H424" s="158"/>
      <c r="I424" s="158"/>
      <c r="J424" s="158"/>
      <c r="K424" s="158"/>
      <c r="L424" s="158"/>
      <c r="M424" s="158"/>
      <c r="N424" s="158"/>
      <c r="O424" s="158"/>
      <c r="P424" s="158"/>
      <c r="Q424" s="158"/>
      <c r="R424" s="158"/>
      <c r="S424" s="158"/>
      <c r="T424" s="158"/>
      <c r="U424" s="158"/>
      <c r="V424" s="158"/>
      <c r="W424" s="158"/>
      <c r="X424" s="158"/>
      <c r="Y424" s="158"/>
      <c r="Z424" s="158"/>
      <c r="AA424" s="158"/>
      <c r="AB424" s="158"/>
      <c r="AC424" s="158"/>
      <c r="AD424" s="158"/>
      <c r="AE424" s="158"/>
    </row>
    <row r="425" spans="1:31" ht="10.5" x14ac:dyDescent="0.15">
      <c r="A425" s="158"/>
      <c r="B425" s="158"/>
      <c r="C425" s="158"/>
      <c r="D425" s="158"/>
      <c r="E425" s="158"/>
      <c r="F425" s="158"/>
      <c r="G425" s="158"/>
      <c r="H425" s="158"/>
      <c r="I425" s="158"/>
      <c r="J425" s="158"/>
      <c r="K425" s="158"/>
      <c r="L425" s="158"/>
      <c r="M425" s="158"/>
      <c r="N425" s="158"/>
      <c r="O425" s="158"/>
      <c r="P425" s="158"/>
      <c r="Q425" s="158"/>
      <c r="R425" s="158"/>
      <c r="S425" s="158"/>
      <c r="T425" s="158"/>
      <c r="U425" s="158"/>
      <c r="V425" s="158"/>
      <c r="W425" s="158"/>
      <c r="X425" s="158"/>
      <c r="Y425" s="158"/>
      <c r="Z425" s="158"/>
      <c r="AA425" s="158"/>
      <c r="AB425" s="158"/>
      <c r="AC425" s="158"/>
      <c r="AD425" s="158"/>
      <c r="AE425" s="158"/>
    </row>
    <row r="426" spans="1:31" ht="10.5" x14ac:dyDescent="0.15">
      <c r="A426" s="158"/>
      <c r="B426" s="158"/>
      <c r="C426" s="158"/>
      <c r="D426" s="158"/>
      <c r="E426" s="158"/>
      <c r="F426" s="158"/>
      <c r="G426" s="158"/>
      <c r="H426" s="158"/>
      <c r="I426" s="158"/>
      <c r="J426" s="158"/>
      <c r="K426" s="158"/>
      <c r="L426" s="158"/>
      <c r="M426" s="158"/>
      <c r="N426" s="158"/>
      <c r="O426" s="158"/>
      <c r="P426" s="158"/>
      <c r="Q426" s="158"/>
      <c r="R426" s="158"/>
      <c r="S426" s="158"/>
      <c r="T426" s="158"/>
      <c r="U426" s="158"/>
      <c r="V426" s="158"/>
      <c r="W426" s="158"/>
      <c r="X426" s="158"/>
      <c r="Y426" s="158"/>
      <c r="Z426" s="158"/>
      <c r="AA426" s="158"/>
      <c r="AB426" s="158"/>
      <c r="AC426" s="158"/>
      <c r="AD426" s="158"/>
      <c r="AE426" s="158"/>
    </row>
    <row r="427" spans="1:31" ht="10.5" x14ac:dyDescent="0.15">
      <c r="A427" s="158"/>
      <c r="B427" s="158"/>
      <c r="C427" s="158"/>
      <c r="D427" s="158"/>
      <c r="E427" s="158"/>
      <c r="F427" s="158"/>
      <c r="G427" s="158"/>
      <c r="H427" s="158"/>
      <c r="I427" s="158"/>
      <c r="J427" s="158"/>
      <c r="K427" s="158"/>
      <c r="L427" s="158"/>
      <c r="M427" s="158"/>
      <c r="N427" s="158"/>
      <c r="O427" s="158"/>
      <c r="P427" s="158"/>
      <c r="Q427" s="158"/>
      <c r="R427" s="158"/>
      <c r="S427" s="158"/>
      <c r="T427" s="158"/>
      <c r="U427" s="158"/>
      <c r="V427" s="158"/>
      <c r="W427" s="158"/>
      <c r="X427" s="158"/>
      <c r="Y427" s="158"/>
      <c r="Z427" s="158"/>
      <c r="AA427" s="158"/>
      <c r="AB427" s="158"/>
      <c r="AC427" s="158"/>
      <c r="AD427" s="158"/>
      <c r="AE427" s="158"/>
    </row>
    <row r="428" spans="1:31" ht="10.5" x14ac:dyDescent="0.15">
      <c r="A428" s="158"/>
      <c r="B428" s="158"/>
      <c r="C428" s="158"/>
      <c r="D428" s="158"/>
      <c r="E428" s="158"/>
      <c r="F428" s="158"/>
      <c r="G428" s="158"/>
      <c r="H428" s="158"/>
      <c r="I428" s="158"/>
      <c r="J428" s="158"/>
      <c r="K428" s="158"/>
      <c r="L428" s="158"/>
      <c r="M428" s="158"/>
      <c r="N428" s="158"/>
      <c r="O428" s="158"/>
      <c r="P428" s="158"/>
      <c r="Q428" s="158"/>
      <c r="R428" s="158"/>
      <c r="S428" s="158"/>
      <c r="T428" s="158"/>
      <c r="U428" s="158"/>
      <c r="V428" s="158"/>
      <c r="W428" s="158"/>
      <c r="X428" s="158"/>
      <c r="Y428" s="158"/>
      <c r="Z428" s="158"/>
      <c r="AA428" s="158"/>
      <c r="AB428" s="158"/>
      <c r="AC428" s="158"/>
      <c r="AD428" s="158"/>
      <c r="AE428" s="158"/>
    </row>
    <row r="429" spans="1:31" ht="10.5" x14ac:dyDescent="0.15">
      <c r="A429" s="158"/>
      <c r="B429" s="158"/>
      <c r="C429" s="158"/>
      <c r="D429" s="158"/>
      <c r="E429" s="158"/>
      <c r="F429" s="158"/>
      <c r="G429" s="158"/>
      <c r="H429" s="158"/>
      <c r="I429" s="158"/>
      <c r="J429" s="158"/>
      <c r="K429" s="158"/>
      <c r="L429" s="158"/>
      <c r="M429" s="158"/>
      <c r="N429" s="158"/>
      <c r="O429" s="158"/>
      <c r="P429" s="158"/>
      <c r="Q429" s="158"/>
      <c r="R429" s="158"/>
      <c r="S429" s="158"/>
      <c r="T429" s="158"/>
      <c r="U429" s="158"/>
      <c r="V429" s="158"/>
      <c r="W429" s="158"/>
      <c r="X429" s="158"/>
      <c r="Y429" s="158"/>
      <c r="Z429" s="158"/>
      <c r="AA429" s="158"/>
      <c r="AB429" s="158"/>
      <c r="AC429" s="158"/>
      <c r="AD429" s="158"/>
      <c r="AE429" s="158"/>
    </row>
    <row r="430" spans="1:31" ht="10.5" x14ac:dyDescent="0.15">
      <c r="A430" s="158"/>
      <c r="B430" s="158"/>
      <c r="C430" s="158"/>
      <c r="D430" s="158"/>
      <c r="E430" s="158"/>
      <c r="F430" s="158"/>
      <c r="G430" s="158"/>
      <c r="H430" s="158"/>
      <c r="I430" s="158"/>
      <c r="J430" s="158"/>
      <c r="K430" s="158"/>
      <c r="L430" s="158"/>
      <c r="M430" s="158"/>
      <c r="N430" s="158"/>
      <c r="O430" s="158"/>
      <c r="P430" s="158"/>
      <c r="Q430" s="158"/>
      <c r="R430" s="158"/>
      <c r="S430" s="158"/>
      <c r="T430" s="158"/>
      <c r="U430" s="158"/>
      <c r="V430" s="158"/>
      <c r="W430" s="158"/>
      <c r="X430" s="158"/>
      <c r="Y430" s="158"/>
      <c r="Z430" s="158"/>
      <c r="AA430" s="158"/>
      <c r="AB430" s="158"/>
      <c r="AC430" s="158"/>
      <c r="AD430" s="158"/>
      <c r="AE430" s="158"/>
    </row>
    <row r="431" spans="1:31" ht="10.5" x14ac:dyDescent="0.15">
      <c r="A431" s="158"/>
      <c r="B431" s="158"/>
      <c r="C431" s="158"/>
      <c r="D431" s="158"/>
      <c r="E431" s="158"/>
      <c r="F431" s="158"/>
      <c r="G431" s="158"/>
      <c r="H431" s="158"/>
      <c r="I431" s="158"/>
      <c r="J431" s="158"/>
      <c r="K431" s="158"/>
      <c r="L431" s="158"/>
      <c r="M431" s="158"/>
      <c r="N431" s="158"/>
      <c r="O431" s="158"/>
      <c r="P431" s="158"/>
      <c r="Q431" s="158"/>
      <c r="R431" s="158"/>
      <c r="S431" s="158"/>
      <c r="T431" s="158"/>
      <c r="U431" s="158"/>
      <c r="V431" s="158"/>
      <c r="W431" s="158"/>
      <c r="X431" s="158"/>
      <c r="Y431" s="158"/>
      <c r="Z431" s="158"/>
      <c r="AA431" s="158"/>
      <c r="AB431" s="158"/>
      <c r="AC431" s="158"/>
      <c r="AD431" s="158"/>
      <c r="AE431" s="158"/>
    </row>
    <row r="432" spans="1:31" ht="10.5" x14ac:dyDescent="0.15">
      <c r="A432" s="158"/>
      <c r="B432" s="158"/>
      <c r="C432" s="158"/>
      <c r="D432" s="158"/>
      <c r="E432" s="158"/>
      <c r="F432" s="158"/>
      <c r="G432" s="158"/>
      <c r="H432" s="158"/>
      <c r="I432" s="158"/>
      <c r="J432" s="158"/>
      <c r="K432" s="158"/>
      <c r="L432" s="158"/>
      <c r="M432" s="158"/>
      <c r="N432" s="158"/>
      <c r="O432" s="158"/>
      <c r="P432" s="158"/>
      <c r="Q432" s="158"/>
      <c r="R432" s="158"/>
      <c r="S432" s="158"/>
      <c r="T432" s="158"/>
      <c r="U432" s="158"/>
      <c r="V432" s="158"/>
      <c r="W432" s="158"/>
      <c r="X432" s="158"/>
      <c r="Y432" s="158"/>
      <c r="Z432" s="158"/>
      <c r="AA432" s="158"/>
      <c r="AB432" s="158"/>
      <c r="AC432" s="158"/>
      <c r="AD432" s="158"/>
      <c r="AE432" s="158"/>
    </row>
    <row r="433" spans="1:31" ht="10.5" x14ac:dyDescent="0.15">
      <c r="A433" s="158"/>
      <c r="B433" s="158"/>
      <c r="C433" s="158"/>
      <c r="D433" s="158"/>
      <c r="E433" s="158"/>
      <c r="F433" s="158"/>
      <c r="G433" s="158"/>
      <c r="H433" s="158"/>
      <c r="I433" s="158"/>
      <c r="J433" s="158"/>
      <c r="K433" s="158"/>
      <c r="L433" s="158"/>
      <c r="M433" s="158"/>
      <c r="N433" s="158"/>
      <c r="O433" s="158"/>
      <c r="P433" s="158"/>
      <c r="Q433" s="158"/>
      <c r="R433" s="158"/>
      <c r="S433" s="158"/>
      <c r="T433" s="158"/>
      <c r="U433" s="158"/>
      <c r="V433" s="158"/>
      <c r="W433" s="158"/>
      <c r="X433" s="158"/>
      <c r="Y433" s="158"/>
      <c r="Z433" s="158"/>
      <c r="AA433" s="158"/>
      <c r="AB433" s="158"/>
      <c r="AC433" s="158"/>
      <c r="AD433" s="158"/>
      <c r="AE433" s="158"/>
    </row>
    <row r="434" spans="1:31" ht="10.5" x14ac:dyDescent="0.15">
      <c r="A434" s="158"/>
      <c r="B434" s="158"/>
      <c r="C434" s="158"/>
      <c r="D434" s="158"/>
      <c r="E434" s="158"/>
      <c r="F434" s="158"/>
      <c r="G434" s="158"/>
      <c r="H434" s="158"/>
      <c r="I434" s="158"/>
      <c r="J434" s="158"/>
      <c r="K434" s="158"/>
      <c r="L434" s="158"/>
      <c r="M434" s="158"/>
      <c r="N434" s="158"/>
      <c r="O434" s="158"/>
      <c r="P434" s="158"/>
      <c r="Q434" s="158"/>
      <c r="R434" s="158"/>
      <c r="S434" s="158"/>
      <c r="T434" s="158"/>
      <c r="U434" s="158"/>
      <c r="V434" s="158"/>
      <c r="W434" s="158"/>
      <c r="X434" s="158"/>
      <c r="Y434" s="158"/>
      <c r="Z434" s="158"/>
      <c r="AA434" s="158"/>
      <c r="AB434" s="158"/>
      <c r="AC434" s="158"/>
      <c r="AD434" s="158"/>
      <c r="AE434" s="158"/>
    </row>
    <row r="435" spans="1:31" ht="10.5" x14ac:dyDescent="0.15">
      <c r="A435" s="158"/>
      <c r="B435" s="158"/>
      <c r="C435" s="158"/>
      <c r="D435" s="158"/>
      <c r="E435" s="158"/>
      <c r="F435" s="158"/>
      <c r="G435" s="158"/>
      <c r="H435" s="158"/>
      <c r="I435" s="158"/>
      <c r="J435" s="158"/>
      <c r="K435" s="158"/>
      <c r="L435" s="158"/>
      <c r="M435" s="158"/>
      <c r="N435" s="158"/>
      <c r="O435" s="158"/>
      <c r="P435" s="158"/>
      <c r="Q435" s="158"/>
      <c r="R435" s="158"/>
      <c r="S435" s="158"/>
      <c r="T435" s="158"/>
      <c r="U435" s="158"/>
      <c r="V435" s="158"/>
      <c r="W435" s="158"/>
      <c r="X435" s="158"/>
      <c r="Y435" s="158"/>
      <c r="Z435" s="158"/>
      <c r="AA435" s="158"/>
      <c r="AB435" s="158"/>
      <c r="AC435" s="158"/>
      <c r="AD435" s="158"/>
      <c r="AE435" s="158"/>
    </row>
    <row r="436" spans="1:31" ht="10.5" x14ac:dyDescent="0.15">
      <c r="A436" s="158"/>
      <c r="B436" s="158"/>
      <c r="C436" s="158"/>
      <c r="D436" s="158"/>
      <c r="E436" s="158"/>
      <c r="F436" s="158"/>
      <c r="G436" s="158"/>
      <c r="H436" s="158"/>
      <c r="I436" s="158"/>
      <c r="J436" s="158"/>
      <c r="K436" s="158"/>
      <c r="L436" s="158"/>
      <c r="M436" s="158"/>
      <c r="N436" s="158"/>
      <c r="O436" s="158"/>
      <c r="P436" s="158"/>
      <c r="Q436" s="158"/>
      <c r="R436" s="158"/>
      <c r="S436" s="158"/>
      <c r="T436" s="158"/>
      <c r="U436" s="158"/>
      <c r="V436" s="158"/>
      <c r="W436" s="158"/>
      <c r="X436" s="158"/>
      <c r="Y436" s="158"/>
      <c r="Z436" s="158"/>
      <c r="AA436" s="158"/>
      <c r="AB436" s="158"/>
      <c r="AC436" s="158"/>
      <c r="AD436" s="158"/>
      <c r="AE436" s="158"/>
    </row>
    <row r="437" spans="1:31" ht="10.5" x14ac:dyDescent="0.15">
      <c r="A437" s="158"/>
      <c r="B437" s="158"/>
      <c r="C437" s="158"/>
      <c r="D437" s="158"/>
      <c r="E437" s="158"/>
      <c r="F437" s="158"/>
      <c r="G437" s="158"/>
      <c r="H437" s="158"/>
      <c r="I437" s="158"/>
      <c r="J437" s="158"/>
      <c r="K437" s="158"/>
      <c r="L437" s="158"/>
      <c r="M437" s="158"/>
      <c r="N437" s="158"/>
      <c r="O437" s="158"/>
      <c r="P437" s="158"/>
      <c r="Q437" s="158"/>
      <c r="R437" s="158"/>
      <c r="S437" s="158"/>
      <c r="T437" s="158"/>
      <c r="U437" s="158"/>
      <c r="V437" s="158"/>
      <c r="W437" s="158"/>
      <c r="X437" s="158"/>
      <c r="Y437" s="158"/>
      <c r="Z437" s="158"/>
      <c r="AA437" s="158"/>
      <c r="AB437" s="158"/>
      <c r="AC437" s="158"/>
      <c r="AD437" s="158"/>
      <c r="AE437" s="158"/>
    </row>
    <row r="438" spans="1:31" ht="10.5" x14ac:dyDescent="0.15">
      <c r="A438" s="158"/>
      <c r="B438" s="158"/>
      <c r="C438" s="158"/>
      <c r="D438" s="158"/>
      <c r="E438" s="158"/>
      <c r="F438" s="158"/>
      <c r="G438" s="158"/>
      <c r="H438" s="158"/>
      <c r="I438" s="158"/>
      <c r="J438" s="158"/>
      <c r="K438" s="158"/>
      <c r="L438" s="158"/>
      <c r="M438" s="158"/>
      <c r="N438" s="158"/>
      <c r="O438" s="158"/>
      <c r="P438" s="158"/>
      <c r="Q438" s="158"/>
      <c r="R438" s="158"/>
      <c r="S438" s="158"/>
      <c r="T438" s="158"/>
      <c r="U438" s="158"/>
      <c r="V438" s="158"/>
      <c r="W438" s="158"/>
      <c r="X438" s="158"/>
      <c r="Y438" s="158"/>
      <c r="Z438" s="158"/>
      <c r="AA438" s="158"/>
      <c r="AB438" s="158"/>
      <c r="AC438" s="158"/>
      <c r="AD438" s="158"/>
      <c r="AE438" s="158"/>
    </row>
    <row r="439" spans="1:31" ht="10.5" x14ac:dyDescent="0.15">
      <c r="A439" s="158"/>
      <c r="B439" s="158"/>
      <c r="C439" s="158"/>
      <c r="D439" s="158"/>
      <c r="E439" s="158"/>
      <c r="F439" s="158"/>
      <c r="G439" s="158"/>
      <c r="H439" s="158"/>
      <c r="I439" s="158"/>
      <c r="J439" s="158"/>
      <c r="K439" s="158"/>
      <c r="L439" s="158"/>
      <c r="M439" s="158"/>
      <c r="N439" s="158"/>
      <c r="O439" s="158"/>
      <c r="P439" s="158"/>
      <c r="Q439" s="158"/>
      <c r="R439" s="158"/>
      <c r="S439" s="158"/>
      <c r="T439" s="158"/>
      <c r="U439" s="158"/>
      <c r="V439" s="158"/>
      <c r="W439" s="158"/>
      <c r="X439" s="158"/>
      <c r="Y439" s="158"/>
      <c r="Z439" s="158"/>
      <c r="AA439" s="158"/>
      <c r="AB439" s="158"/>
      <c r="AC439" s="158"/>
      <c r="AD439" s="158"/>
      <c r="AE439" s="158"/>
    </row>
    <row r="440" spans="1:31" ht="10.5" x14ac:dyDescent="0.15">
      <c r="A440" s="158"/>
      <c r="B440" s="158"/>
      <c r="C440" s="158"/>
      <c r="D440" s="158"/>
      <c r="E440" s="158"/>
      <c r="F440" s="158"/>
      <c r="G440" s="158"/>
      <c r="H440" s="158"/>
      <c r="I440" s="158"/>
      <c r="J440" s="158"/>
      <c r="K440" s="158"/>
      <c r="L440" s="158"/>
      <c r="M440" s="158"/>
      <c r="N440" s="158"/>
      <c r="O440" s="158"/>
      <c r="P440" s="158"/>
      <c r="Q440" s="158"/>
      <c r="R440" s="158"/>
      <c r="S440" s="158"/>
      <c r="T440" s="158"/>
      <c r="U440" s="158"/>
      <c r="V440" s="158"/>
      <c r="W440" s="158"/>
      <c r="X440" s="158"/>
      <c r="Y440" s="158"/>
      <c r="Z440" s="158"/>
      <c r="AA440" s="158"/>
      <c r="AB440" s="158"/>
      <c r="AC440" s="158"/>
      <c r="AD440" s="158"/>
      <c r="AE440" s="158"/>
    </row>
    <row r="441" spans="1:31" ht="10.5" x14ac:dyDescent="0.15">
      <c r="A441" s="158"/>
      <c r="B441" s="158"/>
      <c r="C441" s="158"/>
      <c r="D441" s="158"/>
      <c r="E441" s="158"/>
      <c r="F441" s="158"/>
      <c r="G441" s="158"/>
      <c r="H441" s="158"/>
      <c r="I441" s="158"/>
      <c r="J441" s="158"/>
      <c r="K441" s="158"/>
      <c r="L441" s="158"/>
      <c r="M441" s="158"/>
      <c r="N441" s="158"/>
      <c r="O441" s="158"/>
      <c r="P441" s="158"/>
      <c r="Q441" s="158"/>
      <c r="R441" s="158"/>
      <c r="S441" s="158"/>
      <c r="T441" s="158"/>
      <c r="U441" s="158"/>
      <c r="V441" s="158"/>
      <c r="W441" s="158"/>
      <c r="X441" s="158"/>
      <c r="Y441" s="158"/>
      <c r="Z441" s="158"/>
      <c r="AA441" s="158"/>
      <c r="AB441" s="158"/>
      <c r="AC441" s="158"/>
      <c r="AD441" s="158"/>
      <c r="AE441" s="158"/>
    </row>
    <row r="442" spans="1:31" ht="10.5" x14ac:dyDescent="0.15">
      <c r="A442" s="158"/>
      <c r="B442" s="158"/>
      <c r="C442" s="158"/>
      <c r="D442" s="158"/>
      <c r="E442" s="158"/>
      <c r="F442" s="158"/>
      <c r="G442" s="158"/>
      <c r="H442" s="158"/>
      <c r="I442" s="158"/>
      <c r="J442" s="158"/>
      <c r="K442" s="158"/>
      <c r="L442" s="158"/>
      <c r="M442" s="158"/>
      <c r="N442" s="158"/>
      <c r="O442" s="158"/>
      <c r="P442" s="158"/>
      <c r="Q442" s="158"/>
      <c r="R442" s="158"/>
      <c r="S442" s="158"/>
      <c r="T442" s="158"/>
      <c r="U442" s="158"/>
      <c r="V442" s="158"/>
      <c r="W442" s="158"/>
      <c r="X442" s="158"/>
      <c r="Y442" s="158"/>
      <c r="Z442" s="158"/>
      <c r="AA442" s="158"/>
      <c r="AB442" s="158"/>
      <c r="AC442" s="158"/>
      <c r="AD442" s="158"/>
      <c r="AE442" s="158"/>
    </row>
    <row r="443" spans="1:31" ht="10.5" x14ac:dyDescent="0.15">
      <c r="A443" s="158"/>
      <c r="B443" s="158"/>
      <c r="C443" s="158"/>
      <c r="D443" s="158"/>
      <c r="E443" s="158"/>
      <c r="F443" s="158"/>
      <c r="G443" s="158"/>
      <c r="H443" s="158"/>
      <c r="I443" s="158"/>
      <c r="J443" s="158"/>
      <c r="K443" s="158"/>
      <c r="L443" s="158"/>
      <c r="M443" s="158"/>
      <c r="N443" s="158"/>
      <c r="O443" s="158"/>
      <c r="P443" s="158"/>
      <c r="Q443" s="158"/>
      <c r="R443" s="158"/>
      <c r="S443" s="158"/>
      <c r="T443" s="158"/>
      <c r="U443" s="158"/>
      <c r="V443" s="158"/>
      <c r="W443" s="158"/>
      <c r="X443" s="158"/>
      <c r="Y443" s="158"/>
      <c r="Z443" s="158"/>
      <c r="AA443" s="158"/>
      <c r="AB443" s="158"/>
      <c r="AC443" s="158"/>
      <c r="AD443" s="158"/>
      <c r="AE443" s="158"/>
    </row>
    <row r="444" spans="1:31" ht="10.5" x14ac:dyDescent="0.15">
      <c r="A444" s="158"/>
      <c r="B444" s="158"/>
      <c r="C444" s="158"/>
      <c r="D444" s="158"/>
      <c r="E444" s="158"/>
      <c r="F444" s="158"/>
      <c r="G444" s="158"/>
      <c r="H444" s="158"/>
      <c r="I444" s="158"/>
      <c r="J444" s="158"/>
      <c r="K444" s="158"/>
      <c r="L444" s="158"/>
      <c r="M444" s="158"/>
      <c r="N444" s="158"/>
      <c r="O444" s="158"/>
      <c r="P444" s="158"/>
      <c r="Q444" s="158"/>
      <c r="R444" s="158"/>
      <c r="S444" s="158"/>
      <c r="T444" s="158"/>
      <c r="U444" s="158"/>
      <c r="V444" s="158"/>
      <c r="W444" s="158"/>
      <c r="X444" s="158"/>
      <c r="Y444" s="158"/>
      <c r="Z444" s="158"/>
      <c r="AA444" s="158"/>
      <c r="AB444" s="158"/>
      <c r="AC444" s="158"/>
      <c r="AD444" s="158"/>
      <c r="AE444" s="158"/>
    </row>
    <row r="445" spans="1:31" ht="10.5" x14ac:dyDescent="0.15">
      <c r="A445" s="158"/>
      <c r="B445" s="158"/>
      <c r="C445" s="158"/>
      <c r="D445" s="158"/>
      <c r="E445" s="158"/>
      <c r="F445" s="158"/>
      <c r="G445" s="158"/>
      <c r="H445" s="158"/>
      <c r="I445" s="158"/>
      <c r="J445" s="158"/>
      <c r="K445" s="158"/>
      <c r="L445" s="158"/>
      <c r="M445" s="158"/>
      <c r="N445" s="158"/>
      <c r="O445" s="158"/>
      <c r="P445" s="158"/>
      <c r="Q445" s="158"/>
      <c r="R445" s="158"/>
      <c r="S445" s="158"/>
      <c r="T445" s="158"/>
      <c r="U445" s="158"/>
      <c r="V445" s="158"/>
      <c r="W445" s="158"/>
      <c r="X445" s="158"/>
      <c r="Y445" s="158"/>
      <c r="Z445" s="158"/>
      <c r="AA445" s="158"/>
      <c r="AB445" s="158"/>
      <c r="AC445" s="158"/>
      <c r="AD445" s="158"/>
      <c r="AE445" s="158"/>
    </row>
    <row r="446" spans="1:31" ht="10.5" x14ac:dyDescent="0.15">
      <c r="A446" s="158"/>
      <c r="B446" s="158"/>
      <c r="C446" s="158"/>
      <c r="D446" s="158"/>
      <c r="E446" s="158"/>
      <c r="F446" s="158"/>
      <c r="G446" s="158"/>
      <c r="H446" s="158"/>
      <c r="I446" s="158"/>
      <c r="J446" s="158"/>
      <c r="K446" s="158"/>
      <c r="L446" s="158"/>
      <c r="M446" s="158"/>
      <c r="N446" s="158"/>
      <c r="O446" s="158"/>
      <c r="P446" s="158"/>
      <c r="Q446" s="158"/>
      <c r="R446" s="158"/>
      <c r="S446" s="158"/>
      <c r="T446" s="158"/>
      <c r="U446" s="158"/>
      <c r="V446" s="158"/>
      <c r="W446" s="158"/>
      <c r="X446" s="158"/>
      <c r="Y446" s="158"/>
      <c r="Z446" s="158"/>
      <c r="AA446" s="158"/>
      <c r="AB446" s="158"/>
      <c r="AC446" s="158"/>
      <c r="AD446" s="158"/>
      <c r="AE446" s="158"/>
    </row>
    <row r="447" spans="1:31" ht="13.5" customHeight="1" x14ac:dyDescent="0.15">
      <c r="A447" s="158"/>
      <c r="B447" s="158"/>
      <c r="C447" s="158"/>
      <c r="D447" s="158"/>
      <c r="E447" s="158"/>
      <c r="F447" s="158"/>
      <c r="G447" s="158"/>
      <c r="H447" s="158"/>
      <c r="I447" s="158"/>
      <c r="J447" s="158"/>
      <c r="K447" s="158"/>
      <c r="L447" s="158"/>
      <c r="M447" s="158"/>
      <c r="N447" s="158"/>
      <c r="O447" s="158"/>
      <c r="P447" s="158"/>
      <c r="Q447" s="158"/>
      <c r="R447" s="158"/>
      <c r="S447" s="158"/>
      <c r="T447" s="158"/>
      <c r="U447" s="158"/>
      <c r="V447" s="158"/>
      <c r="W447" s="158"/>
      <c r="X447" s="158"/>
      <c r="Y447" s="158"/>
      <c r="Z447" s="158"/>
      <c r="AA447" s="158"/>
      <c r="AB447" s="158"/>
      <c r="AC447" s="158"/>
      <c r="AD447" s="158"/>
      <c r="AE447" s="158"/>
    </row>
    <row r="448" spans="1:31" ht="13.5" customHeight="1" x14ac:dyDescent="0.15">
      <c r="A448" s="158"/>
      <c r="B448" s="158"/>
      <c r="C448" s="158"/>
      <c r="D448" s="158"/>
      <c r="E448" s="158"/>
      <c r="F448" s="158"/>
      <c r="G448" s="158"/>
      <c r="H448" s="158"/>
      <c r="I448" s="158"/>
      <c r="J448" s="158"/>
      <c r="K448" s="158"/>
      <c r="L448" s="158"/>
      <c r="M448" s="158"/>
      <c r="N448" s="158"/>
      <c r="O448" s="158"/>
      <c r="P448" s="158"/>
      <c r="Q448" s="158"/>
      <c r="R448" s="158"/>
      <c r="S448" s="158"/>
      <c r="T448" s="158"/>
      <c r="U448" s="158"/>
      <c r="V448" s="158"/>
      <c r="W448" s="158"/>
      <c r="X448" s="158"/>
      <c r="Y448" s="158"/>
      <c r="Z448" s="158"/>
      <c r="AA448" s="158"/>
      <c r="AB448" s="158"/>
      <c r="AC448" s="158"/>
      <c r="AD448" s="158"/>
      <c r="AE448" s="158"/>
    </row>
    <row r="449" spans="1:31" ht="13.5" customHeight="1" x14ac:dyDescent="0.15">
      <c r="A449" s="158"/>
      <c r="B449" s="158"/>
      <c r="C449" s="158"/>
      <c r="D449" s="158"/>
      <c r="E449" s="158"/>
      <c r="F449" s="158"/>
      <c r="G449" s="158"/>
      <c r="H449" s="158"/>
      <c r="I449" s="158"/>
      <c r="J449" s="158"/>
      <c r="K449" s="158"/>
      <c r="L449" s="158"/>
      <c r="M449" s="158"/>
      <c r="N449" s="158"/>
      <c r="O449" s="158"/>
      <c r="P449" s="158"/>
      <c r="Q449" s="158"/>
      <c r="R449" s="158"/>
      <c r="S449" s="158"/>
      <c r="T449" s="158"/>
      <c r="U449" s="158"/>
      <c r="V449" s="158"/>
      <c r="W449" s="158"/>
      <c r="X449" s="158"/>
      <c r="Y449" s="158"/>
      <c r="Z449" s="158"/>
      <c r="AA449" s="158"/>
      <c r="AB449" s="158"/>
      <c r="AC449" s="158"/>
      <c r="AD449" s="158"/>
      <c r="AE449" s="158"/>
    </row>
    <row r="450" spans="1:31" ht="13.5" customHeight="1" x14ac:dyDescent="0.15">
      <c r="A450" s="158"/>
      <c r="B450" s="158"/>
      <c r="C450" s="158"/>
      <c r="D450" s="158"/>
      <c r="E450" s="158"/>
      <c r="F450" s="158"/>
      <c r="G450" s="158"/>
      <c r="H450" s="158"/>
      <c r="I450" s="158"/>
      <c r="J450" s="158"/>
      <c r="K450" s="158"/>
      <c r="L450" s="158"/>
      <c r="M450" s="158"/>
      <c r="N450" s="158"/>
      <c r="O450" s="158"/>
      <c r="P450" s="158"/>
      <c r="Q450" s="158"/>
      <c r="R450" s="158"/>
      <c r="S450" s="158"/>
      <c r="T450" s="158"/>
      <c r="U450" s="158"/>
      <c r="V450" s="158"/>
      <c r="W450" s="158"/>
      <c r="X450" s="158"/>
      <c r="Y450" s="158"/>
      <c r="Z450" s="158"/>
      <c r="AA450" s="158"/>
      <c r="AB450" s="158"/>
      <c r="AC450" s="158"/>
      <c r="AD450" s="158"/>
      <c r="AE450" s="158"/>
    </row>
    <row r="451" spans="1:31" ht="13.5" customHeight="1" x14ac:dyDescent="0.15">
      <c r="A451" s="158"/>
      <c r="B451" s="158"/>
      <c r="C451" s="158"/>
      <c r="D451" s="158"/>
      <c r="E451" s="158"/>
      <c r="F451" s="158"/>
      <c r="G451" s="158"/>
      <c r="H451" s="158"/>
      <c r="I451" s="158"/>
      <c r="J451" s="158"/>
      <c r="K451" s="158"/>
      <c r="L451" s="158"/>
      <c r="M451" s="158"/>
      <c r="N451" s="158"/>
      <c r="O451" s="158"/>
      <c r="P451" s="158"/>
      <c r="Q451" s="158"/>
      <c r="R451" s="158"/>
      <c r="S451" s="158"/>
      <c r="T451" s="158"/>
      <c r="U451" s="158"/>
      <c r="V451" s="158"/>
      <c r="W451" s="158"/>
      <c r="X451" s="158"/>
      <c r="Y451" s="158"/>
      <c r="Z451" s="158"/>
      <c r="AA451" s="158"/>
      <c r="AB451" s="158"/>
      <c r="AC451" s="158"/>
      <c r="AD451" s="158"/>
      <c r="AE451" s="158"/>
    </row>
    <row r="452" spans="1:31" ht="13.5" customHeight="1" x14ac:dyDescent="0.15">
      <c r="A452" s="158"/>
      <c r="B452" s="158"/>
      <c r="C452" s="158"/>
      <c r="D452" s="158"/>
      <c r="E452" s="158"/>
      <c r="F452" s="158"/>
      <c r="G452" s="158"/>
      <c r="H452" s="158"/>
      <c r="I452" s="158"/>
      <c r="J452" s="158"/>
      <c r="K452" s="158"/>
      <c r="L452" s="158"/>
      <c r="M452" s="158"/>
      <c r="N452" s="158"/>
      <c r="O452" s="158"/>
      <c r="P452" s="158"/>
      <c r="Q452" s="158"/>
      <c r="R452" s="158"/>
      <c r="S452" s="158"/>
      <c r="T452" s="158"/>
      <c r="U452" s="158"/>
      <c r="V452" s="158"/>
      <c r="W452" s="158"/>
      <c r="X452" s="158"/>
      <c r="Y452" s="158"/>
      <c r="Z452" s="158"/>
      <c r="AA452" s="158"/>
      <c r="AB452" s="158"/>
      <c r="AC452" s="158"/>
      <c r="AD452" s="158"/>
      <c r="AE452" s="158"/>
    </row>
    <row r="453" spans="1:31" ht="13.5" customHeight="1" x14ac:dyDescent="0.15">
      <c r="A453" s="158"/>
      <c r="B453" s="158"/>
      <c r="C453" s="158"/>
      <c r="D453" s="158"/>
      <c r="E453" s="158"/>
      <c r="F453" s="158"/>
      <c r="G453" s="158"/>
      <c r="H453" s="158"/>
      <c r="I453" s="158"/>
      <c r="J453" s="158"/>
      <c r="K453" s="158"/>
      <c r="L453" s="158"/>
      <c r="M453" s="158"/>
      <c r="N453" s="158"/>
      <c r="O453" s="158"/>
      <c r="P453" s="158"/>
      <c r="Q453" s="158"/>
      <c r="R453" s="158"/>
      <c r="S453" s="158"/>
      <c r="T453" s="158"/>
      <c r="U453" s="158"/>
      <c r="V453" s="158"/>
      <c r="W453" s="158"/>
      <c r="X453" s="158"/>
      <c r="Y453" s="158"/>
      <c r="Z453" s="158"/>
      <c r="AA453" s="158"/>
      <c r="AB453" s="158"/>
      <c r="AC453" s="158"/>
      <c r="AD453" s="158"/>
      <c r="AE453" s="158"/>
    </row>
    <row r="454" spans="1:31" ht="13.5" customHeight="1" x14ac:dyDescent="0.15">
      <c r="A454" s="158"/>
      <c r="B454" s="158"/>
      <c r="C454" s="158"/>
      <c r="D454" s="158"/>
      <c r="E454" s="158"/>
      <c r="F454" s="158"/>
      <c r="G454" s="158"/>
      <c r="H454" s="158"/>
      <c r="I454" s="158"/>
      <c r="J454" s="158"/>
      <c r="K454" s="158"/>
      <c r="L454" s="158"/>
      <c r="M454" s="158"/>
      <c r="N454" s="158"/>
      <c r="O454" s="158"/>
      <c r="P454" s="158"/>
      <c r="Q454" s="158"/>
      <c r="R454" s="158"/>
      <c r="S454" s="158"/>
      <c r="T454" s="158"/>
      <c r="U454" s="158"/>
      <c r="V454" s="158"/>
      <c r="W454" s="158"/>
      <c r="X454" s="158"/>
      <c r="Y454" s="158"/>
      <c r="Z454" s="158"/>
      <c r="AA454" s="158"/>
      <c r="AB454" s="158"/>
      <c r="AC454" s="158"/>
      <c r="AD454" s="158"/>
      <c r="AE454" s="158"/>
    </row>
    <row r="455" spans="1:31" ht="13.5" customHeight="1" x14ac:dyDescent="0.15">
      <c r="A455" s="158"/>
      <c r="B455" s="158"/>
      <c r="C455" s="158"/>
      <c r="D455" s="158"/>
      <c r="E455" s="158"/>
      <c r="F455" s="158"/>
      <c r="G455" s="158"/>
      <c r="H455" s="158"/>
      <c r="I455" s="158"/>
      <c r="J455" s="158"/>
      <c r="K455" s="158"/>
      <c r="L455" s="158"/>
      <c r="M455" s="158"/>
      <c r="N455" s="158"/>
      <c r="O455" s="158"/>
      <c r="P455" s="158"/>
      <c r="Q455" s="158"/>
      <c r="R455" s="158"/>
      <c r="S455" s="158"/>
      <c r="T455" s="158"/>
      <c r="U455" s="158"/>
      <c r="V455" s="158"/>
      <c r="W455" s="158"/>
      <c r="X455" s="158"/>
      <c r="Y455" s="158"/>
      <c r="Z455" s="158"/>
      <c r="AA455" s="158"/>
      <c r="AB455" s="158"/>
      <c r="AC455" s="158"/>
      <c r="AD455" s="158"/>
      <c r="AE455" s="158"/>
    </row>
    <row r="456" spans="1:31" ht="13.5" customHeight="1" x14ac:dyDescent="0.15">
      <c r="A456" s="158"/>
      <c r="B456" s="158"/>
      <c r="C456" s="158"/>
      <c r="D456" s="158"/>
      <c r="E456" s="158"/>
      <c r="F456" s="158"/>
      <c r="G456" s="158"/>
      <c r="H456" s="158"/>
      <c r="I456" s="158"/>
      <c r="J456" s="158"/>
      <c r="K456" s="158"/>
      <c r="L456" s="158"/>
      <c r="M456" s="158"/>
      <c r="N456" s="158"/>
      <c r="O456" s="158"/>
      <c r="P456" s="158"/>
      <c r="Q456" s="158"/>
      <c r="R456" s="158"/>
      <c r="S456" s="158"/>
      <c r="T456" s="158"/>
      <c r="U456" s="158"/>
      <c r="V456" s="158"/>
      <c r="W456" s="158"/>
      <c r="X456" s="158"/>
      <c r="Y456" s="158"/>
      <c r="Z456" s="158"/>
      <c r="AA456" s="158"/>
      <c r="AB456" s="158"/>
      <c r="AC456" s="158"/>
      <c r="AD456" s="158"/>
      <c r="AE456" s="158"/>
    </row>
    <row r="457" spans="1:31" ht="13.5" customHeight="1" x14ac:dyDescent="0.15">
      <c r="A457" s="158"/>
      <c r="B457" s="158"/>
      <c r="C457" s="158"/>
      <c r="D457" s="158"/>
      <c r="E457" s="158"/>
      <c r="F457" s="158"/>
      <c r="G457" s="158"/>
      <c r="H457" s="158"/>
      <c r="I457" s="158"/>
      <c r="J457" s="158"/>
      <c r="K457" s="158"/>
      <c r="L457" s="158"/>
      <c r="M457" s="158"/>
      <c r="N457" s="158"/>
      <c r="O457" s="158"/>
      <c r="P457" s="158"/>
      <c r="Q457" s="158"/>
      <c r="R457" s="158"/>
      <c r="S457" s="158"/>
      <c r="T457" s="158"/>
      <c r="U457" s="158"/>
      <c r="V457" s="158"/>
      <c r="W457" s="158"/>
      <c r="X457" s="158"/>
      <c r="Y457" s="158"/>
      <c r="Z457" s="158"/>
      <c r="AA457" s="158"/>
      <c r="AB457" s="158"/>
      <c r="AC457" s="158"/>
      <c r="AD457" s="158"/>
      <c r="AE457" s="158"/>
    </row>
    <row r="458" spans="1:31" ht="13.5" customHeight="1" x14ac:dyDescent="0.15">
      <c r="A458" s="158"/>
      <c r="B458" s="158"/>
      <c r="C458" s="158"/>
      <c r="D458" s="158"/>
      <c r="E458" s="158"/>
      <c r="F458" s="158"/>
      <c r="G458" s="158"/>
      <c r="H458" s="158"/>
      <c r="I458" s="158"/>
      <c r="J458" s="158"/>
      <c r="K458" s="158"/>
      <c r="L458" s="158"/>
      <c r="M458" s="158"/>
      <c r="N458" s="158"/>
      <c r="O458" s="158"/>
      <c r="P458" s="158"/>
      <c r="Q458" s="158"/>
      <c r="R458" s="158"/>
      <c r="S458" s="158"/>
      <c r="T458" s="158"/>
      <c r="U458" s="158"/>
      <c r="V458" s="158"/>
      <c r="W458" s="158"/>
      <c r="X458" s="158"/>
      <c r="Y458" s="158"/>
      <c r="Z458" s="158"/>
      <c r="AA458" s="158"/>
      <c r="AB458" s="158"/>
      <c r="AC458" s="158"/>
      <c r="AD458" s="158"/>
      <c r="AE458" s="158"/>
    </row>
    <row r="459" spans="1:31" ht="13.5" customHeight="1" x14ac:dyDescent="0.15">
      <c r="A459" s="158"/>
      <c r="B459" s="158"/>
      <c r="C459" s="158"/>
      <c r="D459" s="158"/>
      <c r="E459" s="158"/>
      <c r="F459" s="158"/>
      <c r="G459" s="158"/>
      <c r="H459" s="158"/>
      <c r="I459" s="158"/>
      <c r="J459" s="158"/>
      <c r="K459" s="158"/>
      <c r="L459" s="158"/>
      <c r="M459" s="158"/>
      <c r="N459" s="158"/>
      <c r="O459" s="158"/>
      <c r="P459" s="158"/>
      <c r="Q459" s="158"/>
      <c r="R459" s="158"/>
      <c r="S459" s="158"/>
      <c r="T459" s="158"/>
      <c r="U459" s="158"/>
      <c r="V459" s="158"/>
      <c r="W459" s="158"/>
      <c r="X459" s="158"/>
      <c r="Y459" s="158"/>
      <c r="Z459" s="158"/>
      <c r="AA459" s="158"/>
      <c r="AB459" s="158"/>
      <c r="AC459" s="158"/>
      <c r="AD459" s="158"/>
      <c r="AE459" s="158"/>
    </row>
    <row r="460" spans="1:31" ht="13.5" customHeight="1" x14ac:dyDescent="0.15">
      <c r="A460" s="158"/>
      <c r="B460" s="158"/>
      <c r="C460" s="158"/>
      <c r="D460" s="158"/>
      <c r="E460" s="158"/>
      <c r="F460" s="158"/>
      <c r="G460" s="158"/>
      <c r="H460" s="158"/>
      <c r="I460" s="158"/>
      <c r="J460" s="158"/>
      <c r="K460" s="158"/>
      <c r="L460" s="158"/>
      <c r="M460" s="158"/>
      <c r="N460" s="158"/>
      <c r="O460" s="158"/>
      <c r="P460" s="158"/>
      <c r="Q460" s="158"/>
      <c r="R460" s="158"/>
      <c r="S460" s="158"/>
      <c r="T460" s="158"/>
      <c r="U460" s="158"/>
      <c r="V460" s="158"/>
      <c r="W460" s="158"/>
      <c r="X460" s="158"/>
      <c r="Y460" s="158"/>
      <c r="Z460" s="158"/>
      <c r="AA460" s="158"/>
      <c r="AB460" s="158"/>
      <c r="AC460" s="158"/>
      <c r="AD460" s="158"/>
      <c r="AE460" s="158"/>
    </row>
    <row r="461" spans="1:31" ht="13.5" customHeight="1" x14ac:dyDescent="0.15">
      <c r="A461" s="158"/>
      <c r="B461" s="158"/>
      <c r="C461" s="158"/>
      <c r="D461" s="158"/>
      <c r="E461" s="158"/>
      <c r="F461" s="158"/>
      <c r="G461" s="158"/>
      <c r="H461" s="158"/>
      <c r="I461" s="158"/>
      <c r="J461" s="158"/>
      <c r="K461" s="158"/>
      <c r="L461" s="158"/>
      <c r="M461" s="158"/>
      <c r="N461" s="158"/>
      <c r="O461" s="158"/>
      <c r="P461" s="158"/>
      <c r="Q461" s="158"/>
      <c r="R461" s="158"/>
      <c r="S461" s="158"/>
      <c r="T461" s="158"/>
      <c r="U461" s="158"/>
      <c r="V461" s="158"/>
      <c r="W461" s="158"/>
      <c r="X461" s="158"/>
      <c r="Y461" s="158"/>
      <c r="Z461" s="158"/>
      <c r="AA461" s="158"/>
      <c r="AB461" s="158"/>
      <c r="AC461" s="158"/>
      <c r="AD461" s="158"/>
      <c r="AE461" s="158"/>
    </row>
    <row r="462" spans="1:31" ht="13.5" customHeight="1" x14ac:dyDescent="0.15">
      <c r="A462" s="158"/>
      <c r="B462" s="158"/>
      <c r="C462" s="158"/>
      <c r="D462" s="158"/>
      <c r="E462" s="158"/>
      <c r="F462" s="158"/>
      <c r="G462" s="158"/>
      <c r="H462" s="158"/>
      <c r="I462" s="158"/>
      <c r="J462" s="158"/>
      <c r="K462" s="158"/>
      <c r="L462" s="158"/>
      <c r="M462" s="158"/>
      <c r="N462" s="158"/>
      <c r="O462" s="158"/>
      <c r="P462" s="158"/>
      <c r="Q462" s="158"/>
      <c r="R462" s="158"/>
      <c r="S462" s="158"/>
      <c r="T462" s="158"/>
      <c r="U462" s="158"/>
      <c r="V462" s="158"/>
      <c r="W462" s="158"/>
      <c r="X462" s="158"/>
      <c r="Y462" s="158"/>
      <c r="Z462" s="158"/>
      <c r="AA462" s="158"/>
      <c r="AB462" s="158"/>
      <c r="AC462" s="158"/>
      <c r="AD462" s="158"/>
      <c r="AE462" s="158"/>
    </row>
    <row r="463" spans="1:31" ht="13.5" customHeight="1" x14ac:dyDescent="0.15">
      <c r="A463" s="158"/>
      <c r="B463" s="158"/>
      <c r="C463" s="158"/>
      <c r="D463" s="158"/>
      <c r="E463" s="158"/>
      <c r="F463" s="158"/>
      <c r="G463" s="158"/>
      <c r="H463" s="158"/>
      <c r="I463" s="158"/>
      <c r="J463" s="158"/>
      <c r="K463" s="158"/>
      <c r="L463" s="158"/>
      <c r="M463" s="158"/>
      <c r="N463" s="158"/>
      <c r="O463" s="158"/>
      <c r="P463" s="158"/>
      <c r="Q463" s="158"/>
      <c r="R463" s="158"/>
      <c r="S463" s="158"/>
      <c r="T463" s="158"/>
      <c r="U463" s="158"/>
      <c r="V463" s="158"/>
      <c r="W463" s="158"/>
      <c r="X463" s="158"/>
      <c r="Y463" s="158"/>
      <c r="Z463" s="158"/>
      <c r="AA463" s="158"/>
      <c r="AB463" s="158"/>
      <c r="AC463" s="158"/>
      <c r="AD463" s="158"/>
      <c r="AE463" s="158"/>
    </row>
    <row r="464" spans="1:31" ht="13.5" customHeight="1" x14ac:dyDescent="0.15">
      <c r="A464" s="158"/>
      <c r="B464" s="158"/>
      <c r="C464" s="158"/>
      <c r="D464" s="158"/>
      <c r="E464" s="158"/>
      <c r="F464" s="158"/>
      <c r="G464" s="158"/>
      <c r="H464" s="158"/>
      <c r="I464" s="158"/>
      <c r="J464" s="158"/>
      <c r="K464" s="158"/>
      <c r="L464" s="158"/>
      <c r="M464" s="158"/>
      <c r="N464" s="158"/>
      <c r="O464" s="158"/>
      <c r="P464" s="158"/>
      <c r="Q464" s="158"/>
      <c r="R464" s="158"/>
      <c r="S464" s="158"/>
      <c r="T464" s="158"/>
      <c r="U464" s="158"/>
      <c r="V464" s="158"/>
      <c r="W464" s="158"/>
      <c r="X464" s="158"/>
      <c r="Y464" s="158"/>
      <c r="Z464" s="158"/>
      <c r="AA464" s="158"/>
      <c r="AB464" s="158"/>
      <c r="AC464" s="158"/>
      <c r="AD464" s="158"/>
      <c r="AE464" s="158"/>
    </row>
    <row r="465" spans="1:31" ht="13.5" customHeight="1" x14ac:dyDescent="0.15">
      <c r="A465" s="158"/>
      <c r="B465" s="158"/>
      <c r="C465" s="158"/>
      <c r="D465" s="158"/>
      <c r="E465" s="158"/>
      <c r="F465" s="158"/>
      <c r="G465" s="158"/>
      <c r="H465" s="158"/>
      <c r="I465" s="158"/>
      <c r="J465" s="158"/>
      <c r="K465" s="158"/>
      <c r="L465" s="158"/>
      <c r="M465" s="158"/>
      <c r="N465" s="158"/>
      <c r="O465" s="158"/>
      <c r="P465" s="158"/>
      <c r="Q465" s="158"/>
      <c r="R465" s="158"/>
      <c r="S465" s="158"/>
      <c r="T465" s="158"/>
      <c r="U465" s="158"/>
      <c r="V465" s="158"/>
      <c r="W465" s="158"/>
      <c r="X465" s="158"/>
      <c r="Y465" s="158"/>
      <c r="Z465" s="158"/>
      <c r="AA465" s="158"/>
      <c r="AB465" s="158"/>
      <c r="AC465" s="158"/>
      <c r="AD465" s="158"/>
      <c r="AE465" s="158"/>
    </row>
    <row r="466" spans="1:31" ht="13.5" customHeight="1" x14ac:dyDescent="0.15">
      <c r="A466" s="158"/>
      <c r="B466" s="158"/>
      <c r="C466" s="158"/>
      <c r="D466" s="158"/>
      <c r="E466" s="158"/>
      <c r="F466" s="158"/>
      <c r="G466" s="158"/>
      <c r="H466" s="158"/>
      <c r="I466" s="158"/>
      <c r="J466" s="158"/>
      <c r="K466" s="158"/>
      <c r="L466" s="158"/>
      <c r="M466" s="158"/>
      <c r="N466" s="158"/>
      <c r="O466" s="158"/>
      <c r="P466" s="158"/>
      <c r="Q466" s="158"/>
      <c r="R466" s="158"/>
      <c r="S466" s="158"/>
      <c r="T466" s="158"/>
      <c r="U466" s="158"/>
      <c r="V466" s="158"/>
      <c r="W466" s="158"/>
      <c r="X466" s="158"/>
      <c r="Y466" s="158"/>
      <c r="Z466" s="158"/>
      <c r="AA466" s="158"/>
      <c r="AB466" s="158"/>
      <c r="AC466" s="158"/>
      <c r="AD466" s="158"/>
      <c r="AE466" s="158"/>
    </row>
    <row r="467" spans="1:31" ht="13.5" customHeight="1" x14ac:dyDescent="0.15">
      <c r="A467" s="158"/>
      <c r="B467" s="158"/>
      <c r="C467" s="158"/>
      <c r="D467" s="158"/>
      <c r="E467" s="158"/>
      <c r="F467" s="158"/>
      <c r="G467" s="158"/>
      <c r="H467" s="158"/>
      <c r="I467" s="158"/>
      <c r="J467" s="158"/>
      <c r="K467" s="158"/>
      <c r="L467" s="158"/>
      <c r="M467" s="158"/>
      <c r="N467" s="158"/>
      <c r="O467" s="158"/>
      <c r="P467" s="158"/>
      <c r="Q467" s="158"/>
      <c r="R467" s="158"/>
      <c r="S467" s="158"/>
      <c r="T467" s="158"/>
      <c r="U467" s="158"/>
      <c r="V467" s="158"/>
      <c r="W467" s="158"/>
      <c r="X467" s="158"/>
      <c r="Y467" s="158"/>
      <c r="Z467" s="158"/>
      <c r="AA467" s="158"/>
      <c r="AB467" s="158"/>
      <c r="AC467" s="158"/>
      <c r="AD467" s="158"/>
      <c r="AE467" s="158"/>
    </row>
    <row r="468" spans="1:31" ht="13.5" customHeight="1" x14ac:dyDescent="0.15">
      <c r="A468" s="158"/>
      <c r="B468" s="158"/>
      <c r="C468" s="158"/>
      <c r="D468" s="158"/>
      <c r="E468" s="158"/>
      <c r="F468" s="158"/>
      <c r="G468" s="158"/>
      <c r="H468" s="158"/>
      <c r="I468" s="158"/>
      <c r="J468" s="158"/>
      <c r="K468" s="158"/>
      <c r="L468" s="158"/>
      <c r="M468" s="158"/>
      <c r="N468" s="158"/>
      <c r="O468" s="158"/>
      <c r="P468" s="158"/>
      <c r="Q468" s="158"/>
      <c r="R468" s="158"/>
      <c r="S468" s="158"/>
      <c r="T468" s="158"/>
      <c r="U468" s="158"/>
      <c r="V468" s="158"/>
      <c r="W468" s="158"/>
      <c r="X468" s="158"/>
      <c r="Y468" s="158"/>
      <c r="Z468" s="158"/>
      <c r="AA468" s="158"/>
      <c r="AB468" s="158"/>
      <c r="AC468" s="158"/>
      <c r="AD468" s="158"/>
      <c r="AE468" s="158"/>
    </row>
    <row r="469" spans="1:31" ht="13.5" customHeight="1" x14ac:dyDescent="0.15">
      <c r="A469" s="158"/>
      <c r="B469" s="158"/>
      <c r="C469" s="158"/>
      <c r="D469" s="158"/>
      <c r="E469" s="158"/>
      <c r="F469" s="158"/>
      <c r="G469" s="158"/>
      <c r="H469" s="158"/>
      <c r="I469" s="158"/>
      <c r="J469" s="158"/>
      <c r="K469" s="158"/>
      <c r="L469" s="158"/>
      <c r="M469" s="158"/>
      <c r="N469" s="158"/>
      <c r="O469" s="158"/>
      <c r="P469" s="158"/>
      <c r="Q469" s="158"/>
      <c r="R469" s="158"/>
      <c r="S469" s="158"/>
      <c r="T469" s="158"/>
      <c r="U469" s="158"/>
      <c r="V469" s="158"/>
      <c r="W469" s="158"/>
      <c r="X469" s="158"/>
      <c r="Y469" s="158"/>
      <c r="Z469" s="158"/>
      <c r="AA469" s="158"/>
      <c r="AB469" s="158"/>
      <c r="AC469" s="158"/>
      <c r="AD469" s="158"/>
      <c r="AE469" s="158"/>
    </row>
    <row r="470" spans="1:31" ht="13.5" customHeight="1" x14ac:dyDescent="0.15">
      <c r="A470" s="158"/>
      <c r="B470" s="158"/>
      <c r="C470" s="158"/>
      <c r="D470" s="158"/>
      <c r="E470" s="158"/>
      <c r="F470" s="158"/>
      <c r="G470" s="158"/>
      <c r="H470" s="158"/>
      <c r="I470" s="158"/>
      <c r="J470" s="158"/>
      <c r="K470" s="158"/>
      <c r="L470" s="158"/>
      <c r="M470" s="158"/>
      <c r="N470" s="158"/>
      <c r="O470" s="158"/>
      <c r="P470" s="158"/>
      <c r="Q470" s="158"/>
      <c r="R470" s="158"/>
      <c r="S470" s="158"/>
      <c r="T470" s="158"/>
      <c r="U470" s="158"/>
      <c r="V470" s="158"/>
      <c r="W470" s="158"/>
      <c r="X470" s="158"/>
      <c r="Y470" s="158"/>
      <c r="Z470" s="158"/>
      <c r="AA470" s="158"/>
      <c r="AB470" s="158"/>
      <c r="AC470" s="158"/>
      <c r="AD470" s="158"/>
      <c r="AE470" s="158"/>
    </row>
    <row r="471" spans="1:31" ht="13.5" customHeight="1" x14ac:dyDescent="0.15">
      <c r="A471" s="158"/>
      <c r="B471" s="158"/>
      <c r="C471" s="158"/>
      <c r="D471" s="158"/>
      <c r="E471" s="158"/>
      <c r="F471" s="158"/>
      <c r="G471" s="158"/>
      <c r="H471" s="158"/>
      <c r="I471" s="158"/>
      <c r="J471" s="158"/>
      <c r="K471" s="158"/>
      <c r="L471" s="158"/>
      <c r="M471" s="158"/>
      <c r="N471" s="158"/>
      <c r="O471" s="158"/>
      <c r="P471" s="158"/>
      <c r="Q471" s="158"/>
      <c r="R471" s="158"/>
      <c r="S471" s="158"/>
      <c r="T471" s="158"/>
      <c r="U471" s="158"/>
      <c r="V471" s="158"/>
      <c r="W471" s="158"/>
      <c r="X471" s="158"/>
      <c r="Y471" s="158"/>
      <c r="Z471" s="158"/>
      <c r="AA471" s="158"/>
      <c r="AB471" s="158"/>
      <c r="AC471" s="158"/>
      <c r="AD471" s="158"/>
      <c r="AE471" s="158"/>
    </row>
    <row r="472" spans="1:31" ht="13.5" customHeight="1" x14ac:dyDescent="0.15">
      <c r="A472" s="158"/>
      <c r="B472" s="158"/>
      <c r="C472" s="158"/>
      <c r="D472" s="158"/>
      <c r="E472" s="158"/>
      <c r="F472" s="158"/>
      <c r="G472" s="158"/>
      <c r="H472" s="158"/>
      <c r="I472" s="158"/>
      <c r="J472" s="158"/>
      <c r="K472" s="158"/>
      <c r="L472" s="158"/>
      <c r="M472" s="158"/>
      <c r="N472" s="158"/>
      <c r="O472" s="158"/>
      <c r="P472" s="158"/>
      <c r="Q472" s="158"/>
      <c r="R472" s="158"/>
      <c r="S472" s="158"/>
      <c r="T472" s="158"/>
      <c r="U472" s="158"/>
      <c r="V472" s="158"/>
      <c r="W472" s="158"/>
      <c r="X472" s="158"/>
      <c r="Y472" s="158"/>
      <c r="Z472" s="158"/>
      <c r="AA472" s="158"/>
      <c r="AB472" s="158"/>
      <c r="AC472" s="158"/>
      <c r="AD472" s="158"/>
      <c r="AE472" s="158"/>
    </row>
    <row r="473" spans="1:31" ht="13.5" customHeight="1" x14ac:dyDescent="0.15">
      <c r="A473" s="158"/>
      <c r="B473" s="158"/>
      <c r="C473" s="158"/>
      <c r="D473" s="158"/>
      <c r="E473" s="158"/>
      <c r="F473" s="158"/>
      <c r="G473" s="158"/>
      <c r="H473" s="158"/>
      <c r="I473" s="158"/>
      <c r="J473" s="158"/>
      <c r="K473" s="158"/>
      <c r="L473" s="158"/>
      <c r="M473" s="158"/>
      <c r="N473" s="158"/>
      <c r="O473" s="158"/>
      <c r="P473" s="158"/>
      <c r="Q473" s="158"/>
      <c r="R473" s="158"/>
      <c r="S473" s="158"/>
      <c r="T473" s="158"/>
      <c r="U473" s="158"/>
      <c r="V473" s="158"/>
      <c r="W473" s="158"/>
      <c r="X473" s="158"/>
      <c r="Y473" s="158"/>
      <c r="Z473" s="158"/>
      <c r="AA473" s="158"/>
      <c r="AB473" s="158"/>
      <c r="AC473" s="158"/>
      <c r="AD473" s="158"/>
      <c r="AE473" s="158"/>
    </row>
    <row r="474" spans="1:31" ht="13.5" customHeight="1" x14ac:dyDescent="0.15">
      <c r="A474" s="158"/>
      <c r="B474" s="158"/>
      <c r="C474" s="158"/>
      <c r="D474" s="158"/>
      <c r="E474" s="158"/>
      <c r="F474" s="158"/>
      <c r="G474" s="158"/>
      <c r="H474" s="158"/>
      <c r="I474" s="158"/>
      <c r="J474" s="158"/>
      <c r="K474" s="158"/>
      <c r="L474" s="158"/>
      <c r="M474" s="158"/>
      <c r="N474" s="158"/>
      <c r="O474" s="158"/>
      <c r="P474" s="158"/>
      <c r="Q474" s="158"/>
      <c r="R474" s="158"/>
      <c r="S474" s="158"/>
      <c r="T474" s="158"/>
      <c r="U474" s="158"/>
      <c r="V474" s="158"/>
      <c r="W474" s="158"/>
      <c r="X474" s="158"/>
      <c r="Y474" s="158"/>
      <c r="Z474" s="158"/>
      <c r="AA474" s="158"/>
      <c r="AB474" s="158"/>
      <c r="AC474" s="158"/>
      <c r="AD474" s="158"/>
      <c r="AE474" s="158"/>
    </row>
    <row r="475" spans="1:31" ht="13.5" customHeight="1" x14ac:dyDescent="0.15">
      <c r="A475" s="158"/>
      <c r="B475" s="158"/>
      <c r="C475" s="158"/>
      <c r="D475" s="158"/>
      <c r="E475" s="158"/>
      <c r="F475" s="158"/>
      <c r="G475" s="158"/>
      <c r="H475" s="158"/>
      <c r="I475" s="158"/>
      <c r="J475" s="158"/>
      <c r="K475" s="158"/>
      <c r="L475" s="158"/>
      <c r="M475" s="158"/>
      <c r="N475" s="158"/>
      <c r="O475" s="158"/>
      <c r="P475" s="158"/>
      <c r="Q475" s="158"/>
      <c r="R475" s="158"/>
      <c r="S475" s="158"/>
      <c r="T475" s="158"/>
      <c r="U475" s="158"/>
      <c r="V475" s="158"/>
      <c r="W475" s="158"/>
      <c r="X475" s="158"/>
      <c r="Y475" s="158"/>
      <c r="Z475" s="158"/>
      <c r="AA475" s="158"/>
      <c r="AB475" s="158"/>
      <c r="AC475" s="158"/>
      <c r="AD475" s="158"/>
      <c r="AE475" s="158"/>
    </row>
    <row r="476" spans="1:31" ht="13.5" customHeight="1" x14ac:dyDescent="0.15">
      <c r="A476" s="158"/>
      <c r="B476" s="158"/>
      <c r="C476" s="158"/>
      <c r="D476" s="158"/>
      <c r="E476" s="158"/>
      <c r="F476" s="158"/>
      <c r="G476" s="158"/>
      <c r="H476" s="158"/>
      <c r="I476" s="158"/>
      <c r="J476" s="158"/>
      <c r="K476" s="158"/>
      <c r="L476" s="158"/>
      <c r="M476" s="158"/>
      <c r="N476" s="158"/>
      <c r="O476" s="158"/>
      <c r="P476" s="158"/>
      <c r="Q476" s="158"/>
      <c r="R476" s="158"/>
      <c r="S476" s="158"/>
      <c r="T476" s="158"/>
      <c r="U476" s="158"/>
      <c r="V476" s="158"/>
      <c r="W476" s="158"/>
      <c r="X476" s="158"/>
      <c r="Y476" s="158"/>
      <c r="Z476" s="158"/>
      <c r="AA476" s="158"/>
      <c r="AB476" s="158"/>
      <c r="AC476" s="158"/>
      <c r="AD476" s="158"/>
      <c r="AE476" s="158"/>
    </row>
    <row r="477" spans="1:31" ht="13.5" customHeight="1" x14ac:dyDescent="0.15">
      <c r="A477" s="158"/>
      <c r="B477" s="158"/>
      <c r="C477" s="158"/>
      <c r="D477" s="158"/>
      <c r="E477" s="158"/>
      <c r="F477" s="158"/>
      <c r="G477" s="158"/>
      <c r="H477" s="158"/>
      <c r="I477" s="158"/>
      <c r="J477" s="158"/>
      <c r="K477" s="158"/>
      <c r="L477" s="158"/>
      <c r="M477" s="158"/>
      <c r="N477" s="158"/>
      <c r="O477" s="158"/>
      <c r="P477" s="158"/>
      <c r="Q477" s="158"/>
      <c r="R477" s="158"/>
      <c r="S477" s="158"/>
      <c r="T477" s="158"/>
      <c r="U477" s="158"/>
      <c r="V477" s="158"/>
      <c r="W477" s="158"/>
      <c r="X477" s="158"/>
      <c r="Y477" s="158"/>
      <c r="Z477" s="158"/>
      <c r="AA477" s="158"/>
      <c r="AB477" s="158"/>
      <c r="AC477" s="158"/>
      <c r="AD477" s="158"/>
      <c r="AE477" s="158"/>
    </row>
    <row r="478" spans="1:31" ht="13.5" customHeight="1" x14ac:dyDescent="0.15">
      <c r="A478" s="158"/>
      <c r="B478" s="158"/>
      <c r="C478" s="158"/>
      <c r="D478" s="158"/>
      <c r="E478" s="158"/>
      <c r="F478" s="158"/>
      <c r="G478" s="158"/>
      <c r="H478" s="158"/>
      <c r="I478" s="158"/>
      <c r="J478" s="158"/>
      <c r="K478" s="158"/>
      <c r="L478" s="158"/>
      <c r="M478" s="158"/>
      <c r="N478" s="158"/>
      <c r="O478" s="158"/>
      <c r="P478" s="158"/>
      <c r="Q478" s="158"/>
      <c r="R478" s="158"/>
      <c r="S478" s="158"/>
      <c r="T478" s="158"/>
      <c r="U478" s="158"/>
      <c r="V478" s="158"/>
      <c r="W478" s="158"/>
      <c r="X478" s="158"/>
      <c r="Y478" s="158"/>
      <c r="Z478" s="158"/>
      <c r="AA478" s="158"/>
      <c r="AB478" s="158"/>
      <c r="AC478" s="158"/>
      <c r="AD478" s="158"/>
      <c r="AE478" s="158"/>
    </row>
    <row r="479" spans="1:31" ht="13.5" customHeight="1" x14ac:dyDescent="0.15">
      <c r="A479" s="158"/>
      <c r="B479" s="158"/>
      <c r="C479" s="158"/>
      <c r="D479" s="158"/>
      <c r="E479" s="158"/>
      <c r="F479" s="158"/>
      <c r="G479" s="158"/>
      <c r="H479" s="158"/>
      <c r="I479" s="158"/>
      <c r="J479" s="158"/>
      <c r="K479" s="158"/>
      <c r="L479" s="158"/>
      <c r="M479" s="158"/>
      <c r="N479" s="158"/>
      <c r="O479" s="158"/>
      <c r="P479" s="158"/>
      <c r="Q479" s="158"/>
      <c r="R479" s="158"/>
      <c r="S479" s="158"/>
      <c r="T479" s="158"/>
      <c r="U479" s="158"/>
      <c r="V479" s="158"/>
      <c r="W479" s="158"/>
      <c r="X479" s="158"/>
      <c r="Y479" s="158"/>
      <c r="Z479" s="158"/>
      <c r="AA479" s="158"/>
      <c r="AB479" s="158"/>
      <c r="AC479" s="158"/>
      <c r="AD479" s="158"/>
      <c r="AE479" s="158"/>
    </row>
    <row r="480" spans="1:31" ht="13.5" customHeight="1" x14ac:dyDescent="0.15">
      <c r="A480" s="158"/>
      <c r="B480" s="158"/>
      <c r="C480" s="158"/>
      <c r="D480" s="158"/>
      <c r="E480" s="158"/>
      <c r="F480" s="158"/>
      <c r="G480" s="158"/>
      <c r="H480" s="158"/>
      <c r="I480" s="158"/>
      <c r="J480" s="158"/>
      <c r="K480" s="158"/>
      <c r="L480" s="158"/>
      <c r="M480" s="158"/>
      <c r="N480" s="158"/>
      <c r="O480" s="158"/>
      <c r="P480" s="158"/>
      <c r="Q480" s="158"/>
      <c r="R480" s="158"/>
      <c r="S480" s="158"/>
      <c r="T480" s="158"/>
      <c r="U480" s="158"/>
      <c r="V480" s="158"/>
      <c r="W480" s="158"/>
      <c r="X480" s="158"/>
      <c r="Y480" s="158"/>
      <c r="Z480" s="158"/>
      <c r="AA480" s="158"/>
      <c r="AB480" s="158"/>
      <c r="AC480" s="158"/>
      <c r="AD480" s="158"/>
      <c r="AE480" s="158"/>
    </row>
    <row r="481" spans="1:31" ht="13.5" customHeight="1" x14ac:dyDescent="0.15">
      <c r="A481" s="158"/>
      <c r="B481" s="158"/>
      <c r="C481" s="158"/>
      <c r="D481" s="158"/>
      <c r="E481" s="158"/>
      <c r="F481" s="158"/>
      <c r="G481" s="158"/>
      <c r="H481" s="158"/>
      <c r="I481" s="158"/>
      <c r="J481" s="158"/>
      <c r="K481" s="158"/>
      <c r="L481" s="158"/>
      <c r="M481" s="158"/>
      <c r="N481" s="158"/>
      <c r="O481" s="158"/>
      <c r="P481" s="158"/>
      <c r="Q481" s="158"/>
      <c r="R481" s="158"/>
      <c r="S481" s="158"/>
      <c r="T481" s="158"/>
      <c r="U481" s="158"/>
      <c r="V481" s="158"/>
      <c r="W481" s="158"/>
      <c r="X481" s="158"/>
      <c r="Y481" s="158"/>
      <c r="Z481" s="158"/>
      <c r="AA481" s="158"/>
      <c r="AB481" s="158"/>
      <c r="AC481" s="158"/>
      <c r="AD481" s="158"/>
      <c r="AE481" s="158"/>
    </row>
    <row r="482" spans="1:31" ht="13.5" customHeight="1" x14ac:dyDescent="0.15">
      <c r="A482" s="158"/>
      <c r="B482" s="158"/>
      <c r="C482" s="158"/>
      <c r="D482" s="158"/>
      <c r="E482" s="158"/>
      <c r="F482" s="158"/>
      <c r="G482" s="158"/>
      <c r="H482" s="158"/>
      <c r="I482" s="158"/>
      <c r="J482" s="158"/>
      <c r="K482" s="158"/>
      <c r="L482" s="158"/>
      <c r="M482" s="158"/>
      <c r="N482" s="158"/>
      <c r="O482" s="158"/>
      <c r="P482" s="158"/>
      <c r="Q482" s="158"/>
      <c r="R482" s="158"/>
      <c r="S482" s="158"/>
      <c r="T482" s="158"/>
      <c r="U482" s="158"/>
      <c r="V482" s="158"/>
      <c r="W482" s="158"/>
      <c r="X482" s="158"/>
      <c r="Y482" s="158"/>
      <c r="Z482" s="158"/>
      <c r="AA482" s="158"/>
      <c r="AB482" s="158"/>
      <c r="AC482" s="158"/>
      <c r="AD482" s="158"/>
      <c r="AE482" s="158"/>
    </row>
    <row r="483" spans="1:31" ht="13.5" customHeight="1" x14ac:dyDescent="0.15">
      <c r="A483" s="158"/>
      <c r="B483" s="158"/>
      <c r="C483" s="158"/>
      <c r="D483" s="158"/>
      <c r="E483" s="158"/>
      <c r="F483" s="158"/>
      <c r="G483" s="158"/>
      <c r="H483" s="158"/>
      <c r="I483" s="158"/>
      <c r="J483" s="158"/>
      <c r="K483" s="158"/>
      <c r="L483" s="158"/>
      <c r="M483" s="158"/>
      <c r="N483" s="158"/>
      <c r="O483" s="158"/>
      <c r="P483" s="158"/>
      <c r="Q483" s="158"/>
      <c r="R483" s="158"/>
      <c r="S483" s="158"/>
      <c r="T483" s="158"/>
      <c r="U483" s="158"/>
      <c r="V483" s="158"/>
      <c r="W483" s="158"/>
      <c r="X483" s="158"/>
      <c r="Y483" s="158"/>
      <c r="Z483" s="158"/>
      <c r="AA483" s="158"/>
      <c r="AB483" s="158"/>
      <c r="AC483" s="158"/>
      <c r="AD483" s="158"/>
      <c r="AE483" s="158"/>
    </row>
    <row r="484" spans="1:31" ht="13.5" customHeight="1" x14ac:dyDescent="0.15">
      <c r="A484" s="158"/>
      <c r="B484" s="158"/>
      <c r="C484" s="158"/>
      <c r="D484" s="158"/>
      <c r="E484" s="158"/>
      <c r="F484" s="158"/>
      <c r="G484" s="158"/>
      <c r="H484" s="158"/>
      <c r="I484" s="158"/>
      <c r="J484" s="158"/>
      <c r="K484" s="158"/>
      <c r="L484" s="158"/>
      <c r="M484" s="158"/>
      <c r="N484" s="158"/>
      <c r="O484" s="158"/>
      <c r="P484" s="158"/>
      <c r="Q484" s="158"/>
      <c r="R484" s="158"/>
      <c r="S484" s="158"/>
      <c r="T484" s="158"/>
      <c r="U484" s="158"/>
      <c r="V484" s="158"/>
      <c r="W484" s="158"/>
      <c r="X484" s="158"/>
      <c r="Y484" s="158"/>
      <c r="Z484" s="158"/>
      <c r="AA484" s="158"/>
      <c r="AB484" s="158"/>
      <c r="AC484" s="158"/>
      <c r="AD484" s="158"/>
      <c r="AE484" s="158"/>
    </row>
    <row r="485" spans="1:31" ht="13.5" customHeight="1" x14ac:dyDescent="0.15">
      <c r="A485" s="158"/>
      <c r="B485" s="158"/>
      <c r="C485" s="158"/>
      <c r="D485" s="158"/>
      <c r="E485" s="158"/>
      <c r="F485" s="158"/>
      <c r="G485" s="158"/>
      <c r="H485" s="158"/>
      <c r="I485" s="158"/>
      <c r="J485" s="158"/>
      <c r="K485" s="158"/>
      <c r="L485" s="158"/>
      <c r="M485" s="158"/>
      <c r="N485" s="158"/>
      <c r="O485" s="158"/>
      <c r="P485" s="158"/>
      <c r="Q485" s="158"/>
      <c r="R485" s="158"/>
      <c r="S485" s="158"/>
      <c r="T485" s="158"/>
      <c r="U485" s="158"/>
      <c r="V485" s="158"/>
      <c r="W485" s="158"/>
      <c r="X485" s="158"/>
      <c r="Y485" s="158"/>
      <c r="Z485" s="158"/>
      <c r="AA485" s="158"/>
      <c r="AB485" s="158"/>
      <c r="AC485" s="158"/>
      <c r="AD485" s="158"/>
      <c r="AE485" s="158"/>
    </row>
    <row r="486" spans="1:31" ht="13.5" customHeight="1" x14ac:dyDescent="0.15">
      <c r="A486" s="158"/>
      <c r="B486" s="158"/>
      <c r="C486" s="158"/>
      <c r="D486" s="158"/>
      <c r="E486" s="158"/>
      <c r="F486" s="158"/>
      <c r="G486" s="158"/>
      <c r="H486" s="158"/>
      <c r="I486" s="158"/>
      <c r="J486" s="158"/>
      <c r="K486" s="158"/>
      <c r="L486" s="158"/>
      <c r="M486" s="158"/>
      <c r="N486" s="158"/>
      <c r="O486" s="158"/>
      <c r="P486" s="158"/>
      <c r="Q486" s="158"/>
      <c r="R486" s="158"/>
      <c r="S486" s="158"/>
      <c r="T486" s="158"/>
      <c r="U486" s="158"/>
      <c r="V486" s="158"/>
      <c r="W486" s="158"/>
      <c r="X486" s="158"/>
      <c r="Y486" s="158"/>
      <c r="Z486" s="158"/>
      <c r="AA486" s="158"/>
      <c r="AB486" s="158"/>
      <c r="AC486" s="158"/>
      <c r="AD486" s="158"/>
      <c r="AE486" s="158"/>
    </row>
    <row r="487" spans="1:31" ht="13.5" customHeight="1" x14ac:dyDescent="0.15">
      <c r="A487" s="158"/>
      <c r="B487" s="158"/>
      <c r="C487" s="158"/>
      <c r="D487" s="158"/>
      <c r="E487" s="158"/>
      <c r="F487" s="158"/>
      <c r="G487" s="158"/>
      <c r="H487" s="158"/>
      <c r="I487" s="158"/>
      <c r="J487" s="158"/>
      <c r="K487" s="158"/>
      <c r="L487" s="158"/>
      <c r="M487" s="158"/>
      <c r="N487" s="158"/>
      <c r="O487" s="158"/>
      <c r="P487" s="158"/>
      <c r="Q487" s="158"/>
      <c r="R487" s="158"/>
      <c r="S487" s="158"/>
      <c r="T487" s="158"/>
      <c r="U487" s="158"/>
      <c r="V487" s="158"/>
      <c r="W487" s="158"/>
      <c r="X487" s="158"/>
      <c r="Y487" s="158"/>
      <c r="Z487" s="158"/>
      <c r="AA487" s="158"/>
      <c r="AB487" s="158"/>
      <c r="AC487" s="158"/>
      <c r="AD487" s="158"/>
      <c r="AE487" s="158"/>
    </row>
    <row r="488" spans="1:31" ht="13.5" customHeight="1" x14ac:dyDescent="0.15">
      <c r="A488" s="158"/>
      <c r="B488" s="158"/>
      <c r="C488" s="158"/>
      <c r="D488" s="158"/>
      <c r="E488" s="158"/>
      <c r="F488" s="158"/>
      <c r="G488" s="158"/>
      <c r="H488" s="158"/>
      <c r="I488" s="158"/>
      <c r="J488" s="158"/>
      <c r="K488" s="158"/>
      <c r="L488" s="158"/>
      <c r="M488" s="158"/>
      <c r="N488" s="158"/>
      <c r="O488" s="158"/>
      <c r="P488" s="158"/>
      <c r="Q488" s="158"/>
      <c r="R488" s="158"/>
      <c r="S488" s="158"/>
      <c r="T488" s="158"/>
      <c r="U488" s="158"/>
      <c r="V488" s="158"/>
      <c r="W488" s="158"/>
      <c r="X488" s="158"/>
      <c r="Y488" s="158"/>
      <c r="Z488" s="158"/>
      <c r="AA488" s="158"/>
      <c r="AB488" s="158"/>
      <c r="AC488" s="158"/>
      <c r="AD488" s="158"/>
      <c r="AE488" s="158"/>
    </row>
    <row r="489" spans="1:31" ht="13.5" customHeight="1" x14ac:dyDescent="0.15">
      <c r="A489" s="158"/>
      <c r="B489" s="158"/>
      <c r="C489" s="158"/>
      <c r="D489" s="158"/>
      <c r="E489" s="158"/>
      <c r="F489" s="158"/>
      <c r="G489" s="158"/>
      <c r="H489" s="158"/>
      <c r="I489" s="158"/>
      <c r="J489" s="158"/>
      <c r="K489" s="158"/>
      <c r="L489" s="158"/>
      <c r="M489" s="158"/>
      <c r="N489" s="158"/>
      <c r="O489" s="158"/>
      <c r="P489" s="158"/>
      <c r="Q489" s="158"/>
      <c r="R489" s="158"/>
      <c r="S489" s="158"/>
      <c r="T489" s="158"/>
      <c r="U489" s="158"/>
      <c r="V489" s="158"/>
      <c r="W489" s="158"/>
      <c r="X489" s="158"/>
      <c r="Y489" s="158"/>
      <c r="Z489" s="158"/>
      <c r="AA489" s="158"/>
      <c r="AB489" s="158"/>
      <c r="AC489" s="158"/>
      <c r="AD489" s="158"/>
      <c r="AE489" s="158"/>
    </row>
    <row r="490" spans="1:31" ht="13.5" customHeight="1" x14ac:dyDescent="0.15">
      <c r="A490" s="158"/>
      <c r="B490" s="158"/>
      <c r="C490" s="158"/>
      <c r="D490" s="158"/>
      <c r="E490" s="158"/>
      <c r="F490" s="158"/>
      <c r="G490" s="158"/>
      <c r="H490" s="158"/>
      <c r="I490" s="158"/>
      <c r="J490" s="158"/>
      <c r="K490" s="158"/>
      <c r="L490" s="158"/>
      <c r="M490" s="158"/>
      <c r="N490" s="158"/>
      <c r="O490" s="158"/>
      <c r="P490" s="158"/>
      <c r="Q490" s="158"/>
      <c r="R490" s="158"/>
      <c r="S490" s="158"/>
      <c r="T490" s="158"/>
      <c r="U490" s="158"/>
      <c r="V490" s="158"/>
      <c r="W490" s="158"/>
      <c r="X490" s="158"/>
      <c r="Y490" s="158"/>
      <c r="Z490" s="158"/>
      <c r="AA490" s="158"/>
      <c r="AB490" s="158"/>
      <c r="AC490" s="158"/>
      <c r="AD490" s="158"/>
      <c r="AE490" s="158"/>
    </row>
    <row r="491" spans="1:31" ht="13.5" customHeight="1" x14ac:dyDescent="0.15">
      <c r="A491" s="158"/>
      <c r="B491" s="158"/>
      <c r="C491" s="158"/>
      <c r="D491" s="158"/>
      <c r="E491" s="158"/>
      <c r="F491" s="158"/>
      <c r="G491" s="158"/>
      <c r="H491" s="158"/>
      <c r="I491" s="158"/>
      <c r="J491" s="158"/>
      <c r="K491" s="158"/>
      <c r="L491" s="158"/>
      <c r="M491" s="158"/>
      <c r="N491" s="158"/>
      <c r="O491" s="158"/>
      <c r="P491" s="158"/>
      <c r="Q491" s="158"/>
      <c r="R491" s="158"/>
      <c r="S491" s="158"/>
      <c r="T491" s="158"/>
      <c r="U491" s="158"/>
      <c r="V491" s="158"/>
      <c r="W491" s="158"/>
      <c r="X491" s="158"/>
      <c r="Y491" s="158"/>
      <c r="Z491" s="158"/>
      <c r="AA491" s="158"/>
      <c r="AB491" s="158"/>
      <c r="AC491" s="158"/>
      <c r="AD491" s="158"/>
      <c r="AE491" s="158"/>
    </row>
    <row r="492" spans="1:31" ht="13.5" customHeight="1" x14ac:dyDescent="0.15">
      <c r="A492" s="158"/>
      <c r="B492" s="158"/>
      <c r="C492" s="158"/>
      <c r="D492" s="158"/>
      <c r="E492" s="158"/>
      <c r="F492" s="158"/>
      <c r="G492" s="158"/>
      <c r="H492" s="158"/>
      <c r="I492" s="158"/>
      <c r="J492" s="158"/>
      <c r="K492" s="158"/>
      <c r="L492" s="158"/>
      <c r="M492" s="158"/>
      <c r="N492" s="158"/>
      <c r="O492" s="158"/>
      <c r="P492" s="158"/>
      <c r="Q492" s="158"/>
      <c r="R492" s="158"/>
      <c r="S492" s="158"/>
      <c r="T492" s="158"/>
      <c r="U492" s="158"/>
      <c r="V492" s="158"/>
      <c r="W492" s="158"/>
      <c r="X492" s="158"/>
      <c r="Y492" s="158"/>
      <c r="Z492" s="158"/>
      <c r="AA492" s="158"/>
      <c r="AB492" s="158"/>
      <c r="AC492" s="158"/>
      <c r="AD492" s="158"/>
      <c r="AE492" s="158"/>
    </row>
    <row r="493" spans="1:31" ht="13.5" customHeight="1" x14ac:dyDescent="0.15">
      <c r="A493" s="158"/>
      <c r="B493" s="158"/>
      <c r="C493" s="158"/>
      <c r="D493" s="158"/>
      <c r="E493" s="158"/>
      <c r="F493" s="158"/>
      <c r="G493" s="158"/>
      <c r="H493" s="158"/>
      <c r="I493" s="158"/>
      <c r="J493" s="158"/>
      <c r="K493" s="158"/>
      <c r="L493" s="158"/>
      <c r="M493" s="158"/>
      <c r="N493" s="158"/>
      <c r="O493" s="158"/>
      <c r="P493" s="158"/>
      <c r="Q493" s="158"/>
      <c r="R493" s="158"/>
      <c r="S493" s="158"/>
      <c r="T493" s="158"/>
      <c r="U493" s="158"/>
      <c r="V493" s="158"/>
      <c r="W493" s="158"/>
      <c r="X493" s="158"/>
      <c r="Y493" s="158"/>
      <c r="Z493" s="158"/>
      <c r="AA493" s="158"/>
      <c r="AB493" s="158"/>
      <c r="AC493" s="158"/>
      <c r="AD493" s="158"/>
      <c r="AE493" s="158"/>
    </row>
    <row r="494" spans="1:31" ht="13.5" customHeight="1" x14ac:dyDescent="0.15">
      <c r="A494" s="158"/>
      <c r="B494" s="158"/>
      <c r="C494" s="158"/>
      <c r="D494" s="158"/>
      <c r="E494" s="158"/>
      <c r="F494" s="158"/>
      <c r="G494" s="158"/>
      <c r="H494" s="158"/>
      <c r="I494" s="158"/>
      <c r="J494" s="158"/>
      <c r="K494" s="158"/>
      <c r="L494" s="158"/>
      <c r="M494" s="158"/>
      <c r="N494" s="158"/>
      <c r="O494" s="158"/>
      <c r="P494" s="158"/>
      <c r="Q494" s="158"/>
      <c r="R494" s="158"/>
      <c r="S494" s="158"/>
      <c r="T494" s="158"/>
      <c r="U494" s="158"/>
      <c r="V494" s="158"/>
      <c r="W494" s="158"/>
      <c r="X494" s="158"/>
      <c r="Y494" s="158"/>
      <c r="Z494" s="158"/>
      <c r="AA494" s="158"/>
      <c r="AB494" s="158"/>
      <c r="AC494" s="158"/>
      <c r="AD494" s="158"/>
      <c r="AE494" s="158"/>
    </row>
    <row r="495" spans="1:31" ht="13.5" customHeight="1" x14ac:dyDescent="0.15">
      <c r="A495" s="158"/>
      <c r="B495" s="158"/>
      <c r="C495" s="158"/>
      <c r="D495" s="158"/>
      <c r="E495" s="158"/>
      <c r="F495" s="158"/>
      <c r="G495" s="158"/>
      <c r="H495" s="158"/>
      <c r="I495" s="158"/>
      <c r="J495" s="158"/>
      <c r="K495" s="158"/>
      <c r="L495" s="158"/>
      <c r="M495" s="158"/>
      <c r="N495" s="158"/>
      <c r="O495" s="158"/>
      <c r="P495" s="158"/>
      <c r="Q495" s="158"/>
      <c r="R495" s="158"/>
      <c r="S495" s="158"/>
      <c r="T495" s="158"/>
      <c r="U495" s="158"/>
      <c r="V495" s="158"/>
      <c r="W495" s="158"/>
      <c r="X495" s="158"/>
      <c r="Y495" s="158"/>
      <c r="Z495" s="158"/>
      <c r="AA495" s="158"/>
      <c r="AB495" s="158"/>
      <c r="AC495" s="158"/>
      <c r="AD495" s="158"/>
      <c r="AE495" s="158"/>
    </row>
    <row r="496" spans="1:31" ht="13.5" customHeight="1" x14ac:dyDescent="0.15">
      <c r="A496" s="158"/>
      <c r="B496" s="158"/>
      <c r="C496" s="158"/>
      <c r="D496" s="158"/>
      <c r="E496" s="158"/>
      <c r="F496" s="158"/>
      <c r="G496" s="158"/>
      <c r="H496" s="158"/>
      <c r="I496" s="158"/>
      <c r="J496" s="158"/>
      <c r="K496" s="158"/>
      <c r="L496" s="158"/>
      <c r="M496" s="158"/>
      <c r="N496" s="158"/>
      <c r="O496" s="158"/>
      <c r="P496" s="158"/>
      <c r="Q496" s="158"/>
      <c r="R496" s="158"/>
      <c r="S496" s="158"/>
      <c r="T496" s="158"/>
      <c r="U496" s="158"/>
      <c r="V496" s="158"/>
      <c r="W496" s="158"/>
      <c r="X496" s="158"/>
      <c r="Y496" s="158"/>
      <c r="Z496" s="158"/>
      <c r="AA496" s="158"/>
      <c r="AB496" s="158"/>
      <c r="AC496" s="158"/>
      <c r="AD496" s="158"/>
      <c r="AE496" s="158"/>
    </row>
    <row r="497" spans="1:31" ht="13.5" customHeight="1" x14ac:dyDescent="0.15">
      <c r="A497" s="158"/>
      <c r="B497" s="158"/>
      <c r="C497" s="158"/>
      <c r="D497" s="158"/>
      <c r="E497" s="158"/>
      <c r="F497" s="158"/>
      <c r="G497" s="158"/>
      <c r="H497" s="158"/>
      <c r="I497" s="158"/>
      <c r="J497" s="158"/>
      <c r="K497" s="158"/>
      <c r="L497" s="158"/>
      <c r="M497" s="158"/>
      <c r="N497" s="158"/>
      <c r="O497" s="158"/>
      <c r="P497" s="158"/>
      <c r="Q497" s="158"/>
      <c r="R497" s="158"/>
      <c r="S497" s="158"/>
      <c r="T497" s="158"/>
      <c r="U497" s="158"/>
      <c r="V497" s="158"/>
      <c r="W497" s="158"/>
      <c r="X497" s="158"/>
      <c r="Y497" s="158"/>
      <c r="Z497" s="158"/>
      <c r="AA497" s="158"/>
      <c r="AB497" s="158"/>
      <c r="AC497" s="158"/>
      <c r="AD497" s="158"/>
      <c r="AE497" s="158"/>
    </row>
    <row r="498" spans="1:31" ht="13.5" customHeight="1" x14ac:dyDescent="0.15">
      <c r="A498" s="158"/>
      <c r="B498" s="158"/>
      <c r="C498" s="158"/>
      <c r="D498" s="158"/>
      <c r="E498" s="158"/>
      <c r="F498" s="158"/>
      <c r="G498" s="158"/>
      <c r="H498" s="158"/>
      <c r="I498" s="158"/>
      <c r="J498" s="158"/>
      <c r="K498" s="158"/>
      <c r="L498" s="158"/>
      <c r="M498" s="158"/>
      <c r="N498" s="158"/>
      <c r="O498" s="158"/>
      <c r="P498" s="158"/>
      <c r="Q498" s="158"/>
      <c r="R498" s="158"/>
      <c r="S498" s="158"/>
      <c r="T498" s="158"/>
      <c r="U498" s="158"/>
      <c r="V498" s="158"/>
      <c r="W498" s="158"/>
      <c r="X498" s="158"/>
      <c r="Y498" s="158"/>
      <c r="Z498" s="158"/>
      <c r="AA498" s="158"/>
      <c r="AB498" s="158"/>
      <c r="AC498" s="158"/>
      <c r="AD498" s="158"/>
      <c r="AE498" s="158"/>
    </row>
    <row r="499" spans="1:31" ht="13.5" customHeight="1" x14ac:dyDescent="0.15">
      <c r="A499" s="158"/>
      <c r="B499" s="158"/>
      <c r="C499" s="158"/>
      <c r="D499" s="158"/>
      <c r="E499" s="158"/>
      <c r="F499" s="158"/>
      <c r="G499" s="158"/>
      <c r="H499" s="158"/>
      <c r="I499" s="158"/>
      <c r="J499" s="158"/>
      <c r="K499" s="158"/>
      <c r="L499" s="158"/>
      <c r="M499" s="158"/>
      <c r="N499" s="158"/>
      <c r="O499" s="158"/>
      <c r="P499" s="158"/>
      <c r="Q499" s="158"/>
      <c r="R499" s="158"/>
      <c r="S499" s="158"/>
      <c r="T499" s="158"/>
      <c r="U499" s="158"/>
      <c r="V499" s="158"/>
      <c r="W499" s="158"/>
      <c r="X499" s="158"/>
      <c r="Y499" s="158"/>
      <c r="Z499" s="158"/>
      <c r="AA499" s="158"/>
      <c r="AB499" s="158"/>
      <c r="AC499" s="158"/>
      <c r="AD499" s="158"/>
      <c r="AE499" s="158"/>
    </row>
    <row r="500" spans="1:31" ht="13.5" customHeight="1" x14ac:dyDescent="0.15">
      <c r="A500" s="158"/>
      <c r="B500" s="158"/>
      <c r="C500" s="158"/>
      <c r="D500" s="158"/>
      <c r="E500" s="158"/>
      <c r="F500" s="158"/>
      <c r="G500" s="158"/>
      <c r="H500" s="158"/>
      <c r="I500" s="158"/>
      <c r="J500" s="158"/>
      <c r="K500" s="158"/>
      <c r="L500" s="158"/>
      <c r="M500" s="158"/>
      <c r="N500" s="158"/>
      <c r="O500" s="158"/>
      <c r="P500" s="158"/>
      <c r="Q500" s="158"/>
      <c r="R500" s="158"/>
      <c r="S500" s="158"/>
      <c r="T500" s="158"/>
      <c r="U500" s="158"/>
      <c r="V500" s="158"/>
      <c r="W500" s="158"/>
      <c r="X500" s="158"/>
      <c r="Y500" s="158"/>
      <c r="Z500" s="158"/>
      <c r="AA500" s="158"/>
      <c r="AB500" s="158"/>
      <c r="AC500" s="158"/>
      <c r="AD500" s="158"/>
      <c r="AE500" s="158"/>
    </row>
    <row r="501" spans="1:31" ht="13.5" customHeight="1" x14ac:dyDescent="0.15">
      <c r="A501" s="158"/>
      <c r="B501" s="158"/>
      <c r="C501" s="158"/>
      <c r="D501" s="158"/>
      <c r="E501" s="158"/>
      <c r="F501" s="158"/>
      <c r="G501" s="158"/>
      <c r="H501" s="158"/>
      <c r="I501" s="158"/>
      <c r="J501" s="158"/>
      <c r="K501" s="158"/>
      <c r="L501" s="158"/>
      <c r="M501" s="158"/>
      <c r="N501" s="158"/>
      <c r="O501" s="158"/>
      <c r="P501" s="158"/>
      <c r="Q501" s="158"/>
      <c r="R501" s="158"/>
      <c r="S501" s="158"/>
      <c r="T501" s="158"/>
      <c r="U501" s="158"/>
      <c r="V501" s="158"/>
      <c r="W501" s="158"/>
      <c r="X501" s="158"/>
      <c r="Y501" s="158"/>
      <c r="Z501" s="158"/>
      <c r="AA501" s="158"/>
      <c r="AB501" s="158"/>
      <c r="AC501" s="158"/>
      <c r="AD501" s="158"/>
      <c r="AE501" s="158"/>
    </row>
    <row r="502" spans="1:31" ht="13.5" customHeight="1" x14ac:dyDescent="0.15">
      <c r="A502" s="158"/>
      <c r="B502" s="158"/>
      <c r="C502" s="158"/>
      <c r="D502" s="158"/>
      <c r="E502" s="158"/>
      <c r="F502" s="158"/>
      <c r="G502" s="158"/>
      <c r="H502" s="158"/>
      <c r="I502" s="158"/>
      <c r="J502" s="158"/>
      <c r="K502" s="158"/>
      <c r="L502" s="158"/>
      <c r="M502" s="158"/>
      <c r="N502" s="158"/>
      <c r="O502" s="158"/>
      <c r="P502" s="158"/>
      <c r="Q502" s="158"/>
      <c r="R502" s="158"/>
      <c r="S502" s="158"/>
      <c r="T502" s="158"/>
      <c r="U502" s="158"/>
      <c r="V502" s="158"/>
      <c r="W502" s="158"/>
      <c r="X502" s="158"/>
      <c r="Y502" s="158"/>
      <c r="Z502" s="158"/>
      <c r="AA502" s="158"/>
      <c r="AB502" s="158"/>
      <c r="AC502" s="158"/>
      <c r="AD502" s="158"/>
      <c r="AE502" s="158"/>
    </row>
    <row r="503" spans="1:31" ht="13.5" customHeight="1" x14ac:dyDescent="0.15">
      <c r="A503" s="158"/>
      <c r="B503" s="158"/>
      <c r="C503" s="158"/>
      <c r="D503" s="158"/>
      <c r="E503" s="158"/>
      <c r="F503" s="158"/>
      <c r="G503" s="158"/>
      <c r="H503" s="158"/>
      <c r="I503" s="158"/>
      <c r="J503" s="158"/>
      <c r="K503" s="158"/>
      <c r="L503" s="158"/>
      <c r="M503" s="158"/>
      <c r="N503" s="158"/>
      <c r="O503" s="158"/>
      <c r="P503" s="158"/>
      <c r="Q503" s="158"/>
      <c r="R503" s="158"/>
      <c r="S503" s="158"/>
      <c r="T503" s="158"/>
      <c r="U503" s="158"/>
      <c r="V503" s="158"/>
      <c r="W503" s="158"/>
      <c r="X503" s="158"/>
      <c r="Y503" s="158"/>
      <c r="Z503" s="158"/>
      <c r="AA503" s="158"/>
      <c r="AB503" s="158"/>
      <c r="AC503" s="158"/>
      <c r="AD503" s="158"/>
      <c r="AE503" s="158"/>
    </row>
    <row r="504" spans="1:31" ht="13.5" customHeight="1" x14ac:dyDescent="0.15">
      <c r="A504" s="158"/>
      <c r="B504" s="158"/>
      <c r="C504" s="158"/>
      <c r="D504" s="158"/>
      <c r="E504" s="158"/>
      <c r="F504" s="158"/>
      <c r="G504" s="158"/>
      <c r="H504" s="158"/>
      <c r="I504" s="158"/>
      <c r="J504" s="158"/>
      <c r="K504" s="158"/>
      <c r="L504" s="158"/>
      <c r="M504" s="158"/>
      <c r="N504" s="158"/>
      <c r="O504" s="158"/>
      <c r="P504" s="158"/>
      <c r="Q504" s="158"/>
      <c r="R504" s="158"/>
      <c r="S504" s="158"/>
      <c r="T504" s="158"/>
      <c r="U504" s="158"/>
      <c r="V504" s="158"/>
      <c r="W504" s="158"/>
      <c r="X504" s="158"/>
      <c r="Y504" s="158"/>
      <c r="Z504" s="158"/>
      <c r="AA504" s="158"/>
      <c r="AB504" s="158"/>
      <c r="AC504" s="158"/>
      <c r="AD504" s="158"/>
      <c r="AE504" s="158"/>
    </row>
    <row r="505" spans="1:31" ht="13.5" customHeight="1" x14ac:dyDescent="0.15">
      <c r="A505" s="158"/>
      <c r="B505" s="158"/>
      <c r="C505" s="158"/>
      <c r="D505" s="158"/>
      <c r="E505" s="158"/>
      <c r="F505" s="158"/>
      <c r="G505" s="158"/>
      <c r="H505" s="158"/>
      <c r="I505" s="158"/>
      <c r="J505" s="158"/>
      <c r="K505" s="158"/>
      <c r="L505" s="158"/>
      <c r="M505" s="158"/>
      <c r="N505" s="158"/>
      <c r="O505" s="158"/>
      <c r="P505" s="158"/>
      <c r="Q505" s="158"/>
      <c r="R505" s="158"/>
      <c r="S505" s="158"/>
      <c r="T505" s="158"/>
      <c r="U505" s="158"/>
      <c r="V505" s="158"/>
      <c r="W505" s="158"/>
      <c r="X505" s="158"/>
      <c r="Y505" s="158"/>
      <c r="Z505" s="158"/>
      <c r="AA505" s="158"/>
      <c r="AB505" s="158"/>
      <c r="AC505" s="158"/>
      <c r="AD505" s="158"/>
      <c r="AE505" s="158"/>
    </row>
    <row r="506" spans="1:31" ht="13.5" customHeight="1" x14ac:dyDescent="0.15">
      <c r="A506" s="158"/>
      <c r="B506" s="158"/>
      <c r="C506" s="158"/>
      <c r="D506" s="158"/>
      <c r="E506" s="158"/>
      <c r="F506" s="158"/>
      <c r="G506" s="158"/>
      <c r="H506" s="158"/>
      <c r="I506" s="158"/>
      <c r="J506" s="158"/>
      <c r="K506" s="158"/>
      <c r="L506" s="158"/>
      <c r="M506" s="158"/>
      <c r="N506" s="158"/>
      <c r="O506" s="158"/>
      <c r="P506" s="158"/>
      <c r="Q506" s="158"/>
      <c r="R506" s="158"/>
      <c r="S506" s="158"/>
      <c r="T506" s="158"/>
      <c r="U506" s="158"/>
      <c r="V506" s="158"/>
      <c r="W506" s="158"/>
      <c r="X506" s="158"/>
      <c r="Y506" s="158"/>
      <c r="Z506" s="158"/>
      <c r="AA506" s="158"/>
      <c r="AB506" s="158"/>
      <c r="AC506" s="158"/>
      <c r="AD506" s="158"/>
      <c r="AE506" s="158"/>
    </row>
    <row r="507" spans="1:31" ht="13.5" customHeight="1" x14ac:dyDescent="0.15">
      <c r="A507" s="158"/>
      <c r="B507" s="158"/>
      <c r="C507" s="158"/>
      <c r="D507" s="158"/>
      <c r="E507" s="158"/>
      <c r="F507" s="158"/>
      <c r="G507" s="158"/>
      <c r="H507" s="158"/>
      <c r="I507" s="158"/>
      <c r="J507" s="158"/>
      <c r="K507" s="158"/>
      <c r="L507" s="158"/>
      <c r="M507" s="158"/>
      <c r="N507" s="158"/>
      <c r="O507" s="158"/>
      <c r="P507" s="158"/>
      <c r="Q507" s="158"/>
      <c r="R507" s="158"/>
      <c r="S507" s="158"/>
      <c r="T507" s="158"/>
      <c r="U507" s="158"/>
      <c r="V507" s="158"/>
      <c r="W507" s="158"/>
      <c r="X507" s="158"/>
      <c r="Y507" s="158"/>
      <c r="Z507" s="158"/>
      <c r="AA507" s="158"/>
      <c r="AB507" s="158"/>
      <c r="AC507" s="158"/>
      <c r="AD507" s="158"/>
      <c r="AE507" s="158"/>
    </row>
    <row r="508" spans="1:31" ht="13.5" customHeight="1" x14ac:dyDescent="0.15">
      <c r="A508" s="158"/>
      <c r="B508" s="158"/>
      <c r="C508" s="158"/>
      <c r="D508" s="158"/>
      <c r="E508" s="158"/>
      <c r="F508" s="158"/>
      <c r="G508" s="158"/>
      <c r="H508" s="158"/>
      <c r="I508" s="158"/>
      <c r="J508" s="158"/>
      <c r="K508" s="158"/>
      <c r="L508" s="158"/>
      <c r="M508" s="158"/>
      <c r="N508" s="158"/>
      <c r="O508" s="158"/>
      <c r="P508" s="158"/>
      <c r="Q508" s="158"/>
      <c r="R508" s="158"/>
      <c r="S508" s="158"/>
      <c r="T508" s="158"/>
      <c r="U508" s="158"/>
      <c r="V508" s="158"/>
      <c r="W508" s="158"/>
      <c r="X508" s="158"/>
      <c r="Y508" s="158"/>
      <c r="Z508" s="158"/>
      <c r="AA508" s="158"/>
      <c r="AB508" s="158"/>
      <c r="AC508" s="158"/>
      <c r="AD508" s="158"/>
      <c r="AE508" s="158"/>
    </row>
    <row r="509" spans="1:31" ht="13.5" customHeight="1" x14ac:dyDescent="0.15">
      <c r="A509" s="158"/>
      <c r="B509" s="158"/>
      <c r="C509" s="158"/>
      <c r="D509" s="158"/>
      <c r="E509" s="158"/>
      <c r="F509" s="158"/>
      <c r="G509" s="158"/>
      <c r="H509" s="158"/>
      <c r="I509" s="158"/>
      <c r="J509" s="158"/>
      <c r="K509" s="158"/>
      <c r="L509" s="158"/>
      <c r="M509" s="158"/>
      <c r="N509" s="158"/>
      <c r="O509" s="158"/>
      <c r="P509" s="158"/>
      <c r="Q509" s="158"/>
      <c r="R509" s="158"/>
      <c r="S509" s="158"/>
      <c r="T509" s="158"/>
      <c r="U509" s="158"/>
      <c r="V509" s="158"/>
      <c r="W509" s="158"/>
      <c r="X509" s="158"/>
      <c r="Y509" s="158"/>
      <c r="Z509" s="158"/>
      <c r="AA509" s="158"/>
      <c r="AB509" s="158"/>
      <c r="AC509" s="158"/>
      <c r="AD509" s="158"/>
      <c r="AE509" s="158"/>
    </row>
    <row r="510" spans="1:31" ht="13.5" customHeight="1" x14ac:dyDescent="0.15">
      <c r="A510" s="158"/>
      <c r="B510" s="158"/>
      <c r="C510" s="158"/>
      <c r="D510" s="158"/>
      <c r="E510" s="158"/>
      <c r="F510" s="158"/>
      <c r="G510" s="158"/>
      <c r="H510" s="158"/>
      <c r="I510" s="158"/>
      <c r="J510" s="158"/>
      <c r="K510" s="158"/>
      <c r="L510" s="158"/>
      <c r="M510" s="158"/>
      <c r="N510" s="158"/>
      <c r="O510" s="158"/>
      <c r="P510" s="158"/>
      <c r="Q510" s="158"/>
      <c r="R510" s="158"/>
      <c r="S510" s="158"/>
      <c r="T510" s="158"/>
      <c r="U510" s="158"/>
      <c r="V510" s="158"/>
      <c r="W510" s="158"/>
      <c r="X510" s="158"/>
      <c r="Y510" s="158"/>
      <c r="Z510" s="158"/>
      <c r="AA510" s="158"/>
      <c r="AB510" s="158"/>
      <c r="AC510" s="158"/>
      <c r="AD510" s="158"/>
      <c r="AE510" s="158"/>
    </row>
    <row r="511" spans="1:31" ht="13.5" customHeight="1" x14ac:dyDescent="0.15">
      <c r="A511" s="158"/>
      <c r="B511" s="158"/>
      <c r="C511" s="158"/>
      <c r="D511" s="158"/>
      <c r="E511" s="158"/>
      <c r="F511" s="158"/>
      <c r="G511" s="158"/>
      <c r="H511" s="158"/>
      <c r="I511" s="158"/>
      <c r="J511" s="158"/>
      <c r="K511" s="158"/>
      <c r="L511" s="158"/>
      <c r="M511" s="158"/>
      <c r="N511" s="158"/>
      <c r="O511" s="158"/>
      <c r="P511" s="158"/>
      <c r="Q511" s="158"/>
      <c r="R511" s="158"/>
      <c r="S511" s="158"/>
      <c r="T511" s="158"/>
      <c r="U511" s="158"/>
      <c r="V511" s="158"/>
      <c r="W511" s="158"/>
      <c r="X511" s="158"/>
      <c r="Y511" s="158"/>
      <c r="Z511" s="158"/>
      <c r="AA511" s="158"/>
      <c r="AB511" s="158"/>
      <c r="AC511" s="158"/>
      <c r="AD511" s="158"/>
      <c r="AE511" s="158"/>
    </row>
    <row r="512" spans="1:31" ht="13.5" customHeight="1" x14ac:dyDescent="0.15">
      <c r="A512" s="158"/>
      <c r="B512" s="158"/>
      <c r="C512" s="158"/>
      <c r="D512" s="158"/>
      <c r="E512" s="158"/>
      <c r="F512" s="158"/>
      <c r="G512" s="158"/>
      <c r="H512" s="158"/>
      <c r="I512" s="158"/>
      <c r="J512" s="158"/>
      <c r="K512" s="158"/>
      <c r="L512" s="158"/>
      <c r="M512" s="158"/>
      <c r="N512" s="158"/>
      <c r="O512" s="158"/>
      <c r="P512" s="158"/>
      <c r="Q512" s="158"/>
      <c r="R512" s="158"/>
      <c r="S512" s="158"/>
      <c r="T512" s="158"/>
      <c r="U512" s="158"/>
      <c r="V512" s="158"/>
      <c r="W512" s="158"/>
      <c r="X512" s="158"/>
      <c r="Y512" s="158"/>
      <c r="Z512" s="158"/>
      <c r="AA512" s="158"/>
      <c r="AB512" s="158"/>
      <c r="AC512" s="158"/>
      <c r="AD512" s="158"/>
      <c r="AE512" s="158"/>
    </row>
    <row r="513" spans="1:31" ht="13.5" customHeight="1" x14ac:dyDescent="0.15">
      <c r="A513" s="158"/>
      <c r="B513" s="158"/>
      <c r="C513" s="158"/>
      <c r="D513" s="158"/>
      <c r="E513" s="158"/>
      <c r="F513" s="158"/>
      <c r="G513" s="158"/>
      <c r="H513" s="158"/>
      <c r="I513" s="158"/>
      <c r="J513" s="158"/>
      <c r="K513" s="158"/>
      <c r="L513" s="158"/>
      <c r="M513" s="158"/>
      <c r="N513" s="158"/>
      <c r="O513" s="158"/>
      <c r="P513" s="158"/>
      <c r="Q513" s="158"/>
      <c r="R513" s="158"/>
      <c r="S513" s="158"/>
      <c r="T513" s="158"/>
      <c r="U513" s="158"/>
      <c r="V513" s="158"/>
      <c r="W513" s="158"/>
      <c r="X513" s="158"/>
      <c r="Y513" s="158"/>
      <c r="Z513" s="158"/>
      <c r="AA513" s="158"/>
      <c r="AB513" s="158"/>
      <c r="AC513" s="158"/>
      <c r="AD513" s="158"/>
      <c r="AE513" s="158"/>
    </row>
    <row r="514" spans="1:31" ht="13.5" customHeight="1" x14ac:dyDescent="0.15">
      <c r="A514" s="158"/>
      <c r="B514" s="158"/>
      <c r="C514" s="158"/>
      <c r="D514" s="158"/>
      <c r="E514" s="158"/>
      <c r="F514" s="158"/>
      <c r="G514" s="158"/>
      <c r="H514" s="158"/>
      <c r="I514" s="158"/>
      <c r="J514" s="158"/>
      <c r="K514" s="158"/>
      <c r="L514" s="158"/>
      <c r="M514" s="158"/>
      <c r="N514" s="158"/>
      <c r="O514" s="158"/>
      <c r="P514" s="158"/>
      <c r="Q514" s="158"/>
      <c r="R514" s="158"/>
      <c r="S514" s="158"/>
      <c r="T514" s="158"/>
      <c r="U514" s="158"/>
      <c r="V514" s="158"/>
      <c r="W514" s="158"/>
      <c r="X514" s="158"/>
      <c r="Y514" s="158"/>
      <c r="Z514" s="158"/>
      <c r="AA514" s="158"/>
      <c r="AB514" s="158"/>
      <c r="AC514" s="158"/>
      <c r="AD514" s="158"/>
      <c r="AE514" s="158"/>
    </row>
    <row r="515" spans="1:31" ht="13.5" customHeight="1" x14ac:dyDescent="0.15">
      <c r="A515" s="158"/>
      <c r="B515" s="158"/>
      <c r="C515" s="158"/>
      <c r="D515" s="158"/>
      <c r="E515" s="158"/>
      <c r="F515" s="158"/>
      <c r="G515" s="158"/>
      <c r="H515" s="158"/>
      <c r="I515" s="158"/>
      <c r="J515" s="158"/>
      <c r="K515" s="158"/>
      <c r="L515" s="158"/>
      <c r="M515" s="158"/>
      <c r="N515" s="158"/>
      <c r="O515" s="158"/>
      <c r="P515" s="158"/>
      <c r="Q515" s="158"/>
      <c r="R515" s="158"/>
      <c r="S515" s="158"/>
      <c r="T515" s="158"/>
      <c r="U515" s="158"/>
      <c r="V515" s="158"/>
      <c r="W515" s="158"/>
      <c r="X515" s="158"/>
      <c r="Y515" s="158"/>
      <c r="Z515" s="158"/>
      <c r="AA515" s="158"/>
      <c r="AB515" s="158"/>
      <c r="AC515" s="158"/>
      <c r="AD515" s="158"/>
      <c r="AE515" s="158"/>
    </row>
    <row r="516" spans="1:31" ht="13.5" customHeight="1" x14ac:dyDescent="0.15">
      <c r="A516" s="158"/>
      <c r="B516" s="158"/>
      <c r="C516" s="158"/>
      <c r="D516" s="158"/>
      <c r="E516" s="158"/>
      <c r="F516" s="158"/>
      <c r="G516" s="158"/>
      <c r="H516" s="158"/>
      <c r="I516" s="158"/>
      <c r="J516" s="158"/>
      <c r="K516" s="158"/>
      <c r="L516" s="158"/>
      <c r="M516" s="158"/>
      <c r="N516" s="158"/>
      <c r="O516" s="158"/>
      <c r="P516" s="158"/>
      <c r="Q516" s="158"/>
      <c r="R516" s="158"/>
      <c r="S516" s="158"/>
      <c r="T516" s="158"/>
      <c r="U516" s="158"/>
      <c r="V516" s="158"/>
      <c r="W516" s="158"/>
      <c r="X516" s="158"/>
      <c r="Y516" s="158"/>
      <c r="Z516" s="158"/>
      <c r="AA516" s="158"/>
      <c r="AB516" s="158"/>
      <c r="AC516" s="158"/>
      <c r="AD516" s="158"/>
      <c r="AE516" s="158"/>
    </row>
    <row r="517" spans="1:31" ht="13.5" customHeight="1" x14ac:dyDescent="0.15">
      <c r="A517" s="158"/>
      <c r="B517" s="158"/>
      <c r="C517" s="158"/>
      <c r="D517" s="158"/>
      <c r="E517" s="158"/>
      <c r="F517" s="158"/>
      <c r="G517" s="158"/>
      <c r="H517" s="158"/>
      <c r="I517" s="158"/>
      <c r="J517" s="158"/>
      <c r="K517" s="158"/>
      <c r="L517" s="158"/>
      <c r="M517" s="158"/>
      <c r="N517" s="158"/>
      <c r="O517" s="158"/>
      <c r="P517" s="158"/>
      <c r="Q517" s="158"/>
      <c r="R517" s="158"/>
      <c r="S517" s="158"/>
      <c r="T517" s="158"/>
      <c r="U517" s="158"/>
      <c r="V517" s="158"/>
      <c r="W517" s="158"/>
      <c r="X517" s="158"/>
      <c r="Y517" s="158"/>
      <c r="Z517" s="158"/>
      <c r="AA517" s="158"/>
      <c r="AB517" s="158"/>
      <c r="AC517" s="158"/>
      <c r="AD517" s="158"/>
      <c r="AE517" s="158"/>
    </row>
    <row r="518" spans="1:31" ht="13.5" customHeight="1" x14ac:dyDescent="0.15">
      <c r="A518" s="158"/>
      <c r="B518" s="158"/>
      <c r="C518" s="158"/>
      <c r="D518" s="158"/>
      <c r="E518" s="158"/>
      <c r="F518" s="158"/>
      <c r="G518" s="158"/>
      <c r="H518" s="158"/>
      <c r="I518" s="158"/>
      <c r="J518" s="158"/>
      <c r="K518" s="158"/>
      <c r="L518" s="158"/>
      <c r="M518" s="158"/>
      <c r="N518" s="158"/>
      <c r="O518" s="158"/>
      <c r="P518" s="158"/>
      <c r="Q518" s="158"/>
      <c r="R518" s="158"/>
      <c r="S518" s="158"/>
      <c r="T518" s="158"/>
      <c r="U518" s="158"/>
      <c r="V518" s="158"/>
      <c r="W518" s="158"/>
      <c r="X518" s="158"/>
      <c r="Y518" s="158"/>
      <c r="Z518" s="158"/>
      <c r="AA518" s="158"/>
      <c r="AB518" s="158"/>
      <c r="AC518" s="158"/>
      <c r="AD518" s="158"/>
      <c r="AE518" s="158"/>
    </row>
    <row r="519" spans="1:31" ht="13.5" customHeight="1" x14ac:dyDescent="0.15">
      <c r="A519" s="158"/>
      <c r="B519" s="158"/>
      <c r="C519" s="158"/>
      <c r="D519" s="158"/>
      <c r="E519" s="158"/>
      <c r="F519" s="158"/>
      <c r="G519" s="158"/>
      <c r="H519" s="158"/>
      <c r="I519" s="158"/>
      <c r="J519" s="158"/>
      <c r="K519" s="158"/>
      <c r="L519" s="158"/>
      <c r="M519" s="158"/>
      <c r="N519" s="158"/>
      <c r="O519" s="158"/>
      <c r="P519" s="158"/>
      <c r="Q519" s="158"/>
      <c r="R519" s="158"/>
      <c r="S519" s="158"/>
      <c r="T519" s="158"/>
      <c r="U519" s="158"/>
      <c r="V519" s="158"/>
      <c r="W519" s="158"/>
      <c r="X519" s="158"/>
      <c r="Y519" s="158"/>
      <c r="Z519" s="158"/>
      <c r="AA519" s="158"/>
      <c r="AB519" s="158"/>
      <c r="AC519" s="158"/>
      <c r="AD519" s="158"/>
      <c r="AE519" s="158"/>
    </row>
    <row r="520" spans="1:31" ht="13.5" customHeight="1" x14ac:dyDescent="0.15">
      <c r="A520" s="158"/>
      <c r="B520" s="158"/>
      <c r="C520" s="158"/>
      <c r="D520" s="158"/>
      <c r="E520" s="158"/>
      <c r="F520" s="158"/>
      <c r="G520" s="158"/>
      <c r="H520" s="158"/>
      <c r="I520" s="158"/>
      <c r="J520" s="158"/>
      <c r="K520" s="158"/>
      <c r="L520" s="158"/>
      <c r="M520" s="158"/>
      <c r="N520" s="158"/>
      <c r="O520" s="158"/>
      <c r="P520" s="158"/>
      <c r="Q520" s="158"/>
      <c r="R520" s="158"/>
      <c r="S520" s="158"/>
      <c r="T520" s="158"/>
      <c r="U520" s="158"/>
      <c r="V520" s="158"/>
      <c r="W520" s="158"/>
      <c r="X520" s="158"/>
      <c r="Y520" s="158"/>
      <c r="Z520" s="158"/>
      <c r="AA520" s="158"/>
      <c r="AB520" s="158"/>
      <c r="AC520" s="158"/>
      <c r="AD520" s="158"/>
      <c r="AE520" s="158"/>
    </row>
    <row r="521" spans="1:31" ht="13.5" customHeight="1" x14ac:dyDescent="0.15">
      <c r="A521" s="158"/>
      <c r="B521" s="158"/>
      <c r="C521" s="158"/>
      <c r="D521" s="158"/>
      <c r="E521" s="158"/>
      <c r="F521" s="158"/>
      <c r="G521" s="158"/>
      <c r="H521" s="158"/>
      <c r="I521" s="158"/>
      <c r="J521" s="158"/>
      <c r="K521" s="158"/>
      <c r="L521" s="158"/>
      <c r="M521" s="158"/>
      <c r="N521" s="158"/>
      <c r="O521" s="158"/>
      <c r="P521" s="158"/>
      <c r="Q521" s="158"/>
      <c r="R521" s="158"/>
      <c r="S521" s="158"/>
      <c r="T521" s="158"/>
      <c r="U521" s="158"/>
      <c r="V521" s="158"/>
      <c r="W521" s="158"/>
      <c r="X521" s="158"/>
      <c r="Y521" s="158"/>
      <c r="Z521" s="158"/>
      <c r="AA521" s="158"/>
      <c r="AB521" s="158"/>
      <c r="AC521" s="158"/>
      <c r="AD521" s="158"/>
      <c r="AE521" s="158"/>
    </row>
    <row r="522" spans="1:31" ht="13.5" customHeight="1" x14ac:dyDescent="0.15">
      <c r="A522" s="158"/>
      <c r="B522" s="158"/>
      <c r="C522" s="158"/>
      <c r="D522" s="158"/>
      <c r="E522" s="158"/>
      <c r="F522" s="158"/>
      <c r="G522" s="158"/>
      <c r="H522" s="158"/>
      <c r="I522" s="158"/>
      <c r="J522" s="158"/>
      <c r="K522" s="158"/>
      <c r="L522" s="158"/>
      <c r="M522" s="158"/>
      <c r="N522" s="158"/>
      <c r="O522" s="158"/>
      <c r="P522" s="158"/>
      <c r="Q522" s="158"/>
      <c r="R522" s="158"/>
      <c r="S522" s="158"/>
      <c r="T522" s="158"/>
      <c r="U522" s="158"/>
      <c r="V522" s="158"/>
      <c r="W522" s="158"/>
      <c r="X522" s="158"/>
      <c r="Y522" s="158"/>
      <c r="Z522" s="158"/>
      <c r="AA522" s="158"/>
      <c r="AB522" s="158"/>
      <c r="AC522" s="158"/>
      <c r="AD522" s="158"/>
      <c r="AE522" s="158"/>
    </row>
    <row r="523" spans="1:31" ht="13.5" customHeight="1" x14ac:dyDescent="0.15">
      <c r="A523" s="158"/>
      <c r="B523" s="158"/>
      <c r="C523" s="158"/>
      <c r="D523" s="158"/>
      <c r="E523" s="158"/>
      <c r="F523" s="158"/>
      <c r="G523" s="158"/>
      <c r="H523" s="158"/>
      <c r="I523" s="158"/>
      <c r="J523" s="158"/>
      <c r="K523" s="158"/>
      <c r="L523" s="158"/>
      <c r="M523" s="158"/>
      <c r="N523" s="158"/>
      <c r="O523" s="158"/>
      <c r="P523" s="158"/>
      <c r="Q523" s="158"/>
      <c r="R523" s="158"/>
      <c r="S523" s="158"/>
      <c r="T523" s="158"/>
      <c r="U523" s="158"/>
      <c r="V523" s="158"/>
      <c r="W523" s="158"/>
      <c r="X523" s="158"/>
      <c r="Y523" s="158"/>
      <c r="Z523" s="158"/>
      <c r="AA523" s="158"/>
      <c r="AB523" s="158"/>
      <c r="AC523" s="158"/>
      <c r="AD523" s="158"/>
      <c r="AE523" s="158"/>
    </row>
    <row r="524" spans="1:31" ht="13.5" customHeight="1" x14ac:dyDescent="0.15">
      <c r="A524" s="158"/>
      <c r="B524" s="158"/>
      <c r="C524" s="158"/>
      <c r="D524" s="158"/>
      <c r="E524" s="158"/>
      <c r="F524" s="158"/>
      <c r="G524" s="158"/>
      <c r="H524" s="158"/>
      <c r="I524" s="158"/>
      <c r="J524" s="158"/>
      <c r="K524" s="158"/>
      <c r="L524" s="158"/>
      <c r="M524" s="158"/>
      <c r="N524" s="158"/>
      <c r="O524" s="158"/>
      <c r="P524" s="158"/>
      <c r="Q524" s="158"/>
      <c r="R524" s="158"/>
      <c r="S524" s="158"/>
      <c r="T524" s="158"/>
      <c r="U524" s="158"/>
      <c r="V524" s="158"/>
      <c r="W524" s="158"/>
      <c r="X524" s="158"/>
      <c r="Y524" s="158"/>
      <c r="Z524" s="158"/>
      <c r="AA524" s="158"/>
      <c r="AB524" s="158"/>
      <c r="AC524" s="158"/>
      <c r="AD524" s="158"/>
      <c r="AE524" s="158"/>
    </row>
    <row r="525" spans="1:31" ht="13.5" customHeight="1" x14ac:dyDescent="0.15">
      <c r="A525" s="158"/>
      <c r="B525" s="158"/>
      <c r="C525" s="158"/>
      <c r="D525" s="158"/>
      <c r="E525" s="158"/>
      <c r="F525" s="158"/>
      <c r="G525" s="158"/>
      <c r="H525" s="158"/>
      <c r="I525" s="158"/>
      <c r="J525" s="158"/>
      <c r="K525" s="158"/>
      <c r="L525" s="158"/>
      <c r="M525" s="158"/>
      <c r="N525" s="158"/>
      <c r="O525" s="158"/>
      <c r="P525" s="158"/>
      <c r="Q525" s="158"/>
      <c r="R525" s="158"/>
      <c r="S525" s="158"/>
      <c r="T525" s="158"/>
      <c r="U525" s="158"/>
      <c r="V525" s="158"/>
      <c r="W525" s="158"/>
      <c r="X525" s="158"/>
      <c r="Y525" s="158"/>
      <c r="Z525" s="158"/>
      <c r="AA525" s="158"/>
      <c r="AB525" s="158"/>
      <c r="AC525" s="158"/>
      <c r="AD525" s="158"/>
      <c r="AE525" s="158"/>
    </row>
    <row r="526" spans="1:31" ht="13.5" customHeight="1" x14ac:dyDescent="0.15">
      <c r="A526" s="158"/>
      <c r="B526" s="158"/>
      <c r="C526" s="158"/>
      <c r="D526" s="158"/>
      <c r="E526" s="158"/>
      <c r="F526" s="158"/>
      <c r="G526" s="158"/>
      <c r="H526" s="158"/>
      <c r="I526" s="158"/>
      <c r="J526" s="158"/>
      <c r="K526" s="158"/>
      <c r="L526" s="158"/>
      <c r="M526" s="158"/>
      <c r="N526" s="158"/>
      <c r="O526" s="158"/>
      <c r="P526" s="158"/>
      <c r="Q526" s="158"/>
      <c r="R526" s="158"/>
      <c r="S526" s="158"/>
      <c r="T526" s="158"/>
      <c r="U526" s="158"/>
      <c r="V526" s="158"/>
      <c r="W526" s="158"/>
      <c r="X526" s="158"/>
      <c r="Y526" s="158"/>
      <c r="Z526" s="158"/>
      <c r="AA526" s="158"/>
      <c r="AB526" s="158"/>
      <c r="AC526" s="158"/>
      <c r="AD526" s="158"/>
      <c r="AE526" s="158"/>
    </row>
    <row r="527" spans="1:31" ht="13.5" customHeight="1" x14ac:dyDescent="0.15">
      <c r="A527" s="158"/>
      <c r="B527" s="158"/>
      <c r="C527" s="158"/>
      <c r="D527" s="158"/>
      <c r="E527" s="158"/>
      <c r="F527" s="158"/>
      <c r="G527" s="158"/>
      <c r="H527" s="158"/>
      <c r="I527" s="158"/>
      <c r="J527" s="158"/>
      <c r="K527" s="158"/>
      <c r="L527" s="158"/>
      <c r="M527" s="158"/>
      <c r="N527" s="158"/>
      <c r="O527" s="158"/>
      <c r="P527" s="158"/>
      <c r="Q527" s="158"/>
      <c r="R527" s="158"/>
      <c r="S527" s="158"/>
      <c r="T527" s="158"/>
      <c r="U527" s="158"/>
      <c r="V527" s="158"/>
      <c r="W527" s="158"/>
      <c r="X527" s="158"/>
      <c r="Y527" s="158"/>
      <c r="Z527" s="158"/>
      <c r="AA527" s="158"/>
      <c r="AB527" s="158"/>
      <c r="AC527" s="158"/>
      <c r="AD527" s="158"/>
      <c r="AE527" s="158"/>
    </row>
    <row r="528" spans="1:31" ht="13.5" customHeight="1" x14ac:dyDescent="0.15">
      <c r="A528" s="158"/>
      <c r="B528" s="158"/>
      <c r="C528" s="158"/>
      <c r="D528" s="158"/>
      <c r="E528" s="158"/>
      <c r="F528" s="158"/>
      <c r="G528" s="158"/>
      <c r="H528" s="158"/>
      <c r="I528" s="158"/>
      <c r="J528" s="158"/>
      <c r="K528" s="158"/>
      <c r="L528" s="158"/>
      <c r="M528" s="158"/>
      <c r="N528" s="158"/>
      <c r="O528" s="158"/>
      <c r="P528" s="158"/>
      <c r="Q528" s="158"/>
      <c r="R528" s="158"/>
      <c r="S528" s="158"/>
      <c r="T528" s="158"/>
      <c r="U528" s="158"/>
      <c r="V528" s="158"/>
      <c r="W528" s="158"/>
      <c r="X528" s="158"/>
      <c r="Y528" s="158"/>
      <c r="Z528" s="158"/>
      <c r="AA528" s="158"/>
      <c r="AB528" s="158"/>
      <c r="AC528" s="158"/>
      <c r="AD528" s="158"/>
      <c r="AE528" s="158"/>
    </row>
    <row r="529" spans="1:31" ht="13.5" customHeight="1" x14ac:dyDescent="0.15">
      <c r="A529" s="158"/>
      <c r="B529" s="158"/>
      <c r="C529" s="158"/>
      <c r="D529" s="158"/>
      <c r="E529" s="158"/>
      <c r="F529" s="158"/>
      <c r="G529" s="158"/>
      <c r="H529" s="158"/>
      <c r="I529" s="158"/>
      <c r="J529" s="158"/>
      <c r="K529" s="158"/>
      <c r="L529" s="158"/>
      <c r="M529" s="158"/>
      <c r="N529" s="158"/>
      <c r="O529" s="158"/>
      <c r="P529" s="158"/>
      <c r="Q529" s="158"/>
      <c r="R529" s="158"/>
      <c r="S529" s="158"/>
      <c r="T529" s="158"/>
      <c r="U529" s="158"/>
      <c r="V529" s="158"/>
      <c r="W529" s="158"/>
      <c r="X529" s="158"/>
      <c r="Y529" s="158"/>
      <c r="Z529" s="158"/>
      <c r="AA529" s="158"/>
      <c r="AB529" s="158"/>
      <c r="AC529" s="158"/>
      <c r="AD529" s="158"/>
      <c r="AE529" s="158"/>
    </row>
    <row r="530" spans="1:31" ht="13.5" customHeight="1" x14ac:dyDescent="0.15">
      <c r="A530" s="158"/>
      <c r="B530" s="158"/>
      <c r="C530" s="158"/>
      <c r="D530" s="158"/>
      <c r="E530" s="158"/>
      <c r="F530" s="158"/>
      <c r="G530" s="158"/>
      <c r="H530" s="158"/>
      <c r="I530" s="158"/>
      <c r="J530" s="158"/>
      <c r="K530" s="158"/>
      <c r="L530" s="158"/>
      <c r="M530" s="158"/>
      <c r="N530" s="158"/>
      <c r="O530" s="158"/>
      <c r="P530" s="158"/>
      <c r="Q530" s="158"/>
      <c r="R530" s="158"/>
      <c r="S530" s="158"/>
      <c r="T530" s="158"/>
      <c r="U530" s="158"/>
      <c r="V530" s="158"/>
      <c r="W530" s="158"/>
      <c r="X530" s="158"/>
      <c r="Y530" s="158"/>
      <c r="Z530" s="158"/>
      <c r="AA530" s="158"/>
      <c r="AB530" s="158"/>
      <c r="AC530" s="158"/>
      <c r="AD530" s="158"/>
      <c r="AE530" s="158"/>
    </row>
    <row r="531" spans="1:31" ht="13.5" customHeight="1" x14ac:dyDescent="0.15">
      <c r="A531" s="158"/>
      <c r="B531" s="158"/>
      <c r="C531" s="158"/>
      <c r="D531" s="158"/>
      <c r="E531" s="158"/>
      <c r="F531" s="158"/>
      <c r="G531" s="158"/>
      <c r="H531" s="158"/>
      <c r="I531" s="158"/>
      <c r="J531" s="158"/>
      <c r="K531" s="158"/>
      <c r="L531" s="158"/>
      <c r="M531" s="158"/>
      <c r="N531" s="158"/>
      <c r="O531" s="158"/>
      <c r="P531" s="158"/>
      <c r="Q531" s="158"/>
      <c r="R531" s="158"/>
      <c r="S531" s="158"/>
      <c r="T531" s="158"/>
      <c r="U531" s="158"/>
      <c r="V531" s="158"/>
      <c r="W531" s="158"/>
      <c r="X531" s="158"/>
      <c r="Y531" s="158"/>
      <c r="Z531" s="158"/>
      <c r="AA531" s="158"/>
      <c r="AB531" s="158"/>
      <c r="AC531" s="158"/>
      <c r="AD531" s="158"/>
      <c r="AE531" s="158"/>
    </row>
    <row r="532" spans="1:31" ht="13.5" customHeight="1" x14ac:dyDescent="0.15">
      <c r="A532" s="158"/>
      <c r="B532" s="158"/>
      <c r="C532" s="158"/>
      <c r="D532" s="158"/>
      <c r="E532" s="158"/>
      <c r="F532" s="158"/>
      <c r="G532" s="158"/>
      <c r="H532" s="158"/>
      <c r="I532" s="158"/>
      <c r="J532" s="158"/>
      <c r="K532" s="158"/>
      <c r="L532" s="158"/>
      <c r="M532" s="158"/>
      <c r="N532" s="158"/>
      <c r="O532" s="158"/>
      <c r="P532" s="158"/>
      <c r="Q532" s="158"/>
      <c r="R532" s="158"/>
      <c r="S532" s="158"/>
      <c r="T532" s="158"/>
      <c r="U532" s="158"/>
      <c r="V532" s="158"/>
      <c r="W532" s="158"/>
      <c r="X532" s="158"/>
      <c r="Y532" s="158"/>
      <c r="Z532" s="158"/>
      <c r="AA532" s="158"/>
      <c r="AB532" s="158"/>
      <c r="AC532" s="158"/>
      <c r="AD532" s="158"/>
      <c r="AE532" s="158"/>
    </row>
    <row r="533" spans="1:31" ht="13.5" customHeight="1" x14ac:dyDescent="0.15">
      <c r="A533" s="158"/>
      <c r="B533" s="158"/>
      <c r="C533" s="158"/>
      <c r="D533" s="158"/>
      <c r="E533" s="158"/>
      <c r="F533" s="158"/>
      <c r="G533" s="158"/>
      <c r="H533" s="158"/>
      <c r="I533" s="158"/>
      <c r="J533" s="158"/>
      <c r="K533" s="158"/>
      <c r="L533" s="158"/>
      <c r="M533" s="158"/>
      <c r="N533" s="158"/>
      <c r="O533" s="158"/>
      <c r="P533" s="158"/>
      <c r="Q533" s="158"/>
      <c r="R533" s="158"/>
      <c r="S533" s="158"/>
      <c r="T533" s="158"/>
      <c r="U533" s="158"/>
      <c r="V533" s="158"/>
      <c r="W533" s="158"/>
      <c r="X533" s="158"/>
      <c r="Y533" s="158"/>
      <c r="Z533" s="158"/>
      <c r="AA533" s="158"/>
      <c r="AB533" s="158"/>
      <c r="AC533" s="158"/>
      <c r="AD533" s="158"/>
      <c r="AE533" s="158"/>
    </row>
    <row r="534" spans="1:31" ht="13.5" customHeight="1" x14ac:dyDescent="0.15">
      <c r="A534" s="158"/>
      <c r="B534" s="158"/>
      <c r="C534" s="158"/>
      <c r="D534" s="158"/>
      <c r="E534" s="158"/>
      <c r="F534" s="158"/>
      <c r="G534" s="158"/>
      <c r="H534" s="158"/>
      <c r="I534" s="158"/>
      <c r="J534" s="158"/>
      <c r="K534" s="158"/>
      <c r="L534" s="158"/>
      <c r="M534" s="158"/>
      <c r="N534" s="158"/>
      <c r="O534" s="158"/>
      <c r="P534" s="158"/>
      <c r="Q534" s="158"/>
      <c r="R534" s="158"/>
      <c r="S534" s="158"/>
      <c r="T534" s="158"/>
      <c r="U534" s="158"/>
      <c r="V534" s="158"/>
      <c r="W534" s="158"/>
      <c r="X534" s="158"/>
      <c r="Y534" s="158"/>
      <c r="Z534" s="158"/>
      <c r="AA534" s="158"/>
      <c r="AB534" s="158"/>
      <c r="AC534" s="158"/>
      <c r="AD534" s="158"/>
      <c r="AE534" s="158"/>
    </row>
    <row r="535" spans="1:31" ht="13.5" customHeight="1" x14ac:dyDescent="0.15">
      <c r="A535" s="158"/>
      <c r="B535" s="158"/>
      <c r="C535" s="158"/>
      <c r="D535" s="158"/>
      <c r="E535" s="158"/>
      <c r="F535" s="158"/>
      <c r="G535" s="158"/>
      <c r="H535" s="158"/>
      <c r="I535" s="158"/>
      <c r="J535" s="158"/>
      <c r="K535" s="158"/>
      <c r="L535" s="158"/>
      <c r="M535" s="158"/>
      <c r="N535" s="158"/>
      <c r="O535" s="158"/>
      <c r="P535" s="158"/>
      <c r="Q535" s="158"/>
      <c r="R535" s="158"/>
      <c r="S535" s="158"/>
      <c r="T535" s="158"/>
      <c r="U535" s="158"/>
      <c r="V535" s="158"/>
      <c r="W535" s="158"/>
      <c r="X535" s="158"/>
      <c r="Y535" s="158"/>
      <c r="Z535" s="158"/>
      <c r="AA535" s="158"/>
      <c r="AB535" s="158"/>
      <c r="AC535" s="158"/>
      <c r="AD535" s="158"/>
      <c r="AE535" s="158"/>
    </row>
    <row r="536" spans="1:31" ht="13.5" customHeight="1" x14ac:dyDescent="0.15">
      <c r="A536" s="158"/>
      <c r="B536" s="158"/>
      <c r="C536" s="158"/>
      <c r="D536" s="158"/>
      <c r="E536" s="158"/>
      <c r="F536" s="158"/>
      <c r="G536" s="158"/>
      <c r="H536" s="158"/>
      <c r="I536" s="158"/>
      <c r="J536" s="158"/>
      <c r="K536" s="158"/>
      <c r="L536" s="158"/>
      <c r="M536" s="158"/>
      <c r="N536" s="158"/>
      <c r="O536" s="158"/>
      <c r="P536" s="158"/>
      <c r="Q536" s="158"/>
      <c r="R536" s="158"/>
      <c r="S536" s="158"/>
      <c r="T536" s="158"/>
      <c r="U536" s="158"/>
      <c r="V536" s="158"/>
      <c r="W536" s="158"/>
      <c r="X536" s="158"/>
      <c r="Y536" s="158"/>
      <c r="Z536" s="158"/>
      <c r="AA536" s="158"/>
      <c r="AB536" s="158"/>
      <c r="AC536" s="158"/>
      <c r="AD536" s="158"/>
      <c r="AE536" s="158"/>
    </row>
    <row r="537" spans="1:31" ht="13.5" customHeight="1" x14ac:dyDescent="0.15">
      <c r="A537" s="158"/>
      <c r="B537" s="158"/>
      <c r="C537" s="158"/>
      <c r="D537" s="158"/>
      <c r="E537" s="158"/>
      <c r="F537" s="158"/>
      <c r="G537" s="158"/>
      <c r="H537" s="158"/>
      <c r="I537" s="158"/>
      <c r="J537" s="158"/>
      <c r="K537" s="158"/>
      <c r="L537" s="158"/>
      <c r="M537" s="158"/>
      <c r="N537" s="158"/>
      <c r="O537" s="158"/>
      <c r="P537" s="158"/>
      <c r="Q537" s="158"/>
      <c r="R537" s="158"/>
      <c r="S537" s="158"/>
      <c r="T537" s="158"/>
      <c r="U537" s="158"/>
      <c r="V537" s="158"/>
      <c r="W537" s="158"/>
      <c r="X537" s="158"/>
      <c r="Y537" s="158"/>
      <c r="Z537" s="158"/>
      <c r="AA537" s="158"/>
      <c r="AB537" s="158"/>
      <c r="AC537" s="158"/>
      <c r="AD537" s="158"/>
      <c r="AE537" s="158"/>
    </row>
    <row r="538" spans="1:31" ht="13.5" customHeight="1" x14ac:dyDescent="0.15">
      <c r="A538" s="158"/>
      <c r="B538" s="158"/>
      <c r="C538" s="158"/>
      <c r="D538" s="158"/>
      <c r="E538" s="158"/>
      <c r="F538" s="158"/>
      <c r="G538" s="158"/>
      <c r="H538" s="158"/>
      <c r="I538" s="158"/>
      <c r="J538" s="158"/>
      <c r="K538" s="158"/>
      <c r="L538" s="158"/>
      <c r="M538" s="158"/>
      <c r="N538" s="158"/>
      <c r="O538" s="158"/>
      <c r="P538" s="158"/>
      <c r="Q538" s="158"/>
      <c r="R538" s="158"/>
      <c r="S538" s="158"/>
      <c r="T538" s="158"/>
      <c r="U538" s="158"/>
      <c r="V538" s="158"/>
      <c r="W538" s="158"/>
      <c r="X538" s="158"/>
      <c r="Y538" s="158"/>
      <c r="Z538" s="158"/>
      <c r="AA538" s="158"/>
      <c r="AB538" s="158"/>
      <c r="AC538" s="158"/>
      <c r="AD538" s="158"/>
      <c r="AE538" s="158"/>
    </row>
    <row r="539" spans="1:31" ht="13.5" customHeight="1" x14ac:dyDescent="0.15">
      <c r="A539" s="158"/>
      <c r="B539" s="158"/>
      <c r="C539" s="158"/>
      <c r="D539" s="158"/>
      <c r="E539" s="158"/>
      <c r="F539" s="158"/>
      <c r="G539" s="158"/>
      <c r="H539" s="158"/>
      <c r="I539" s="158"/>
      <c r="J539" s="158"/>
      <c r="K539" s="158"/>
      <c r="L539" s="158"/>
      <c r="M539" s="158"/>
      <c r="N539" s="158"/>
      <c r="O539" s="158"/>
      <c r="P539" s="158"/>
      <c r="Q539" s="158"/>
      <c r="R539" s="158"/>
      <c r="S539" s="158"/>
      <c r="T539" s="158"/>
      <c r="U539" s="158"/>
      <c r="V539" s="158"/>
      <c r="W539" s="158"/>
      <c r="X539" s="158"/>
      <c r="Y539" s="158"/>
      <c r="Z539" s="158"/>
      <c r="AA539" s="158"/>
      <c r="AB539" s="158"/>
      <c r="AC539" s="158"/>
      <c r="AD539" s="158"/>
      <c r="AE539" s="158"/>
    </row>
    <row r="540" spans="1:31" ht="13.5" customHeight="1" x14ac:dyDescent="0.15">
      <c r="A540" s="158"/>
      <c r="B540" s="158"/>
      <c r="C540" s="158"/>
      <c r="D540" s="158"/>
      <c r="E540" s="158"/>
      <c r="F540" s="158"/>
      <c r="G540" s="158"/>
      <c r="H540" s="158"/>
      <c r="I540" s="158"/>
      <c r="J540" s="158"/>
      <c r="K540" s="158"/>
      <c r="L540" s="158"/>
      <c r="M540" s="158"/>
      <c r="N540" s="158"/>
      <c r="O540" s="158"/>
      <c r="P540" s="158"/>
      <c r="Q540" s="158"/>
      <c r="R540" s="158"/>
      <c r="S540" s="158"/>
      <c r="T540" s="158"/>
      <c r="U540" s="158"/>
      <c r="V540" s="158"/>
      <c r="W540" s="158"/>
      <c r="X540" s="158"/>
      <c r="Y540" s="158"/>
      <c r="Z540" s="158"/>
      <c r="AA540" s="158"/>
      <c r="AB540" s="158"/>
      <c r="AC540" s="158"/>
      <c r="AD540" s="158"/>
      <c r="AE540" s="158"/>
    </row>
    <row r="541" spans="1:31" ht="13.5" customHeight="1" x14ac:dyDescent="0.15">
      <c r="A541" s="158"/>
      <c r="B541" s="158"/>
      <c r="C541" s="158"/>
      <c r="D541" s="158"/>
      <c r="E541" s="158"/>
      <c r="F541" s="158"/>
      <c r="G541" s="158"/>
      <c r="H541" s="158"/>
      <c r="I541" s="158"/>
      <c r="J541" s="158"/>
      <c r="K541" s="158"/>
      <c r="L541" s="158"/>
      <c r="M541" s="158"/>
      <c r="N541" s="158"/>
      <c r="O541" s="158"/>
      <c r="P541" s="158"/>
      <c r="Q541" s="158"/>
      <c r="R541" s="158"/>
      <c r="S541" s="158"/>
      <c r="T541" s="158"/>
      <c r="U541" s="158"/>
      <c r="V541" s="158"/>
      <c r="W541" s="158"/>
      <c r="X541" s="158"/>
      <c r="Y541" s="158"/>
      <c r="Z541" s="158"/>
      <c r="AA541" s="158"/>
      <c r="AB541" s="158"/>
      <c r="AC541" s="158"/>
      <c r="AD541" s="158"/>
      <c r="AE541" s="158"/>
    </row>
    <row r="542" spans="1:31" ht="13.5" customHeight="1" x14ac:dyDescent="0.15">
      <c r="A542" s="158"/>
      <c r="B542" s="158"/>
      <c r="C542" s="158"/>
      <c r="D542" s="158"/>
      <c r="E542" s="158"/>
      <c r="F542" s="158"/>
      <c r="G542" s="158"/>
      <c r="H542" s="158"/>
      <c r="I542" s="158"/>
      <c r="J542" s="158"/>
      <c r="K542" s="158"/>
      <c r="L542" s="158"/>
      <c r="M542" s="158"/>
      <c r="N542" s="158"/>
      <c r="O542" s="158"/>
      <c r="P542" s="158"/>
      <c r="Q542" s="158"/>
      <c r="R542" s="158"/>
      <c r="S542" s="158"/>
      <c r="T542" s="158"/>
      <c r="U542" s="158"/>
      <c r="V542" s="158"/>
      <c r="W542" s="158"/>
      <c r="X542" s="158"/>
      <c r="Y542" s="158"/>
      <c r="Z542" s="158"/>
      <c r="AA542" s="158"/>
      <c r="AB542" s="158"/>
      <c r="AC542" s="158"/>
      <c r="AD542" s="158"/>
      <c r="AE542" s="158"/>
    </row>
    <row r="543" spans="1:31" ht="13.5" customHeight="1" x14ac:dyDescent="0.15">
      <c r="A543" s="158"/>
      <c r="B543" s="158"/>
      <c r="C543" s="158"/>
      <c r="D543" s="158"/>
      <c r="E543" s="158"/>
      <c r="F543" s="158"/>
      <c r="G543" s="158"/>
      <c r="H543" s="158"/>
      <c r="I543" s="158"/>
      <c r="J543" s="158"/>
      <c r="K543" s="158"/>
      <c r="L543" s="158"/>
      <c r="M543" s="158"/>
      <c r="N543" s="158"/>
      <c r="O543" s="158"/>
      <c r="P543" s="158"/>
      <c r="Q543" s="158"/>
      <c r="R543" s="158"/>
      <c r="S543" s="158"/>
      <c r="T543" s="158"/>
      <c r="U543" s="158"/>
      <c r="V543" s="158"/>
      <c r="W543" s="158"/>
      <c r="X543" s="158"/>
      <c r="Y543" s="158"/>
      <c r="Z543" s="158"/>
      <c r="AA543" s="158"/>
      <c r="AB543" s="158"/>
      <c r="AC543" s="158"/>
      <c r="AD543" s="158"/>
      <c r="AE543" s="158"/>
    </row>
    <row r="544" spans="1:31" ht="13.5" customHeight="1" x14ac:dyDescent="0.15">
      <c r="A544" s="158"/>
      <c r="B544" s="158"/>
      <c r="C544" s="158"/>
      <c r="D544" s="158"/>
      <c r="E544" s="158"/>
      <c r="F544" s="158"/>
      <c r="G544" s="158"/>
      <c r="H544" s="158"/>
      <c r="I544" s="158"/>
      <c r="J544" s="158"/>
      <c r="K544" s="158"/>
      <c r="L544" s="158"/>
      <c r="M544" s="158"/>
      <c r="N544" s="158"/>
      <c r="O544" s="158"/>
      <c r="P544" s="158"/>
      <c r="Q544" s="158"/>
      <c r="R544" s="158"/>
      <c r="S544" s="158"/>
      <c r="T544" s="158"/>
      <c r="U544" s="158"/>
      <c r="V544" s="158"/>
      <c r="W544" s="158"/>
      <c r="X544" s="158"/>
      <c r="Y544" s="158"/>
      <c r="Z544" s="158"/>
      <c r="AA544" s="158"/>
      <c r="AB544" s="158"/>
      <c r="AC544" s="158"/>
      <c r="AD544" s="158"/>
      <c r="AE544" s="158"/>
    </row>
    <row r="545" spans="1:31" ht="13.5" customHeight="1" x14ac:dyDescent="0.15">
      <c r="A545" s="158"/>
      <c r="B545" s="158"/>
      <c r="C545" s="158"/>
      <c r="D545" s="158"/>
      <c r="E545" s="158"/>
      <c r="F545" s="158"/>
      <c r="G545" s="158"/>
      <c r="H545" s="158"/>
      <c r="I545" s="158"/>
      <c r="J545" s="158"/>
      <c r="K545" s="158"/>
      <c r="L545" s="158"/>
      <c r="M545" s="158"/>
      <c r="N545" s="158"/>
      <c r="O545" s="158"/>
      <c r="P545" s="158"/>
      <c r="Q545" s="158"/>
      <c r="R545" s="158"/>
      <c r="S545" s="158"/>
      <c r="T545" s="158"/>
      <c r="U545" s="158"/>
      <c r="V545" s="158"/>
      <c r="W545" s="158"/>
      <c r="X545" s="158"/>
      <c r="Y545" s="158"/>
      <c r="Z545" s="158"/>
      <c r="AA545" s="158"/>
      <c r="AB545" s="158"/>
      <c r="AC545" s="158"/>
      <c r="AD545" s="158"/>
      <c r="AE545" s="158"/>
    </row>
    <row r="546" spans="1:31" ht="13.5" customHeight="1" x14ac:dyDescent="0.15">
      <c r="A546" s="158"/>
      <c r="B546" s="158"/>
      <c r="C546" s="158"/>
      <c r="D546" s="158"/>
      <c r="E546" s="158"/>
      <c r="F546" s="158"/>
      <c r="G546" s="158"/>
      <c r="H546" s="158"/>
      <c r="I546" s="158"/>
      <c r="J546" s="158"/>
      <c r="K546" s="158"/>
      <c r="L546" s="158"/>
      <c r="M546" s="158"/>
      <c r="N546" s="158"/>
      <c r="O546" s="158"/>
      <c r="P546" s="158"/>
      <c r="Q546" s="158"/>
      <c r="R546" s="158"/>
      <c r="S546" s="158"/>
      <c r="T546" s="158"/>
      <c r="U546" s="158"/>
      <c r="V546" s="158"/>
      <c r="W546" s="158"/>
      <c r="X546" s="158"/>
      <c r="Y546" s="158"/>
      <c r="Z546" s="158"/>
      <c r="AA546" s="158"/>
      <c r="AB546" s="158"/>
      <c r="AC546" s="158"/>
      <c r="AD546" s="158"/>
      <c r="AE546" s="158"/>
    </row>
    <row r="547" spans="1:31" ht="13.5" customHeight="1" x14ac:dyDescent="0.15">
      <c r="A547" s="158"/>
      <c r="B547" s="158"/>
      <c r="C547" s="158"/>
      <c r="D547" s="158"/>
      <c r="E547" s="158"/>
      <c r="F547" s="158"/>
      <c r="G547" s="158"/>
      <c r="H547" s="158"/>
      <c r="I547" s="158"/>
      <c r="J547" s="158"/>
      <c r="K547" s="158"/>
      <c r="L547" s="158"/>
      <c r="M547" s="158"/>
      <c r="N547" s="158"/>
      <c r="O547" s="158"/>
      <c r="P547" s="158"/>
      <c r="Q547" s="158"/>
      <c r="R547" s="158"/>
      <c r="S547" s="158"/>
      <c r="T547" s="158"/>
      <c r="U547" s="158"/>
      <c r="V547" s="158"/>
      <c r="W547" s="158"/>
      <c r="X547" s="158"/>
      <c r="Y547" s="158"/>
      <c r="Z547" s="158"/>
      <c r="AA547" s="158"/>
      <c r="AB547" s="158"/>
      <c r="AC547" s="158"/>
      <c r="AD547" s="158"/>
      <c r="AE547" s="158"/>
    </row>
    <row r="548" spans="1:31" ht="13.5" customHeight="1" x14ac:dyDescent="0.15">
      <c r="A548" s="158"/>
      <c r="B548" s="158"/>
      <c r="C548" s="158"/>
      <c r="D548" s="158"/>
      <c r="E548" s="158"/>
      <c r="F548" s="158"/>
      <c r="G548" s="158"/>
      <c r="H548" s="158"/>
      <c r="I548" s="158"/>
      <c r="J548" s="158"/>
      <c r="K548" s="158"/>
      <c r="L548" s="158"/>
      <c r="M548" s="158"/>
      <c r="N548" s="158"/>
      <c r="O548" s="158"/>
      <c r="P548" s="158"/>
      <c r="Q548" s="158"/>
      <c r="R548" s="158"/>
      <c r="S548" s="158"/>
      <c r="T548" s="158"/>
      <c r="U548" s="158"/>
      <c r="V548" s="158"/>
      <c r="W548" s="158"/>
      <c r="X548" s="158"/>
      <c r="Y548" s="158"/>
      <c r="Z548" s="158"/>
      <c r="AA548" s="158"/>
      <c r="AB548" s="158"/>
      <c r="AC548" s="158"/>
      <c r="AD548" s="158"/>
      <c r="AE548" s="158"/>
    </row>
    <row r="549" spans="1:31" ht="13.5" customHeight="1" x14ac:dyDescent="0.15">
      <c r="A549" s="158"/>
      <c r="B549" s="158"/>
      <c r="C549" s="158"/>
      <c r="D549" s="158"/>
      <c r="E549" s="158"/>
      <c r="F549" s="158"/>
      <c r="G549" s="158"/>
      <c r="H549" s="158"/>
      <c r="I549" s="158"/>
      <c r="J549" s="158"/>
      <c r="K549" s="158"/>
      <c r="L549" s="158"/>
      <c r="M549" s="158"/>
      <c r="N549" s="158"/>
      <c r="O549" s="158"/>
      <c r="P549" s="158"/>
      <c r="Q549" s="158"/>
      <c r="R549" s="158"/>
      <c r="S549" s="158"/>
      <c r="T549" s="158"/>
      <c r="U549" s="158"/>
      <c r="V549" s="158"/>
      <c r="W549" s="158"/>
      <c r="X549" s="158"/>
      <c r="Y549" s="158"/>
      <c r="Z549" s="158"/>
      <c r="AA549" s="158"/>
      <c r="AB549" s="158"/>
      <c r="AC549" s="158"/>
      <c r="AD549" s="158"/>
      <c r="AE549" s="158"/>
    </row>
    <row r="550" spans="1:31" ht="13.5" customHeight="1" x14ac:dyDescent="0.15">
      <c r="A550" s="158"/>
      <c r="B550" s="158"/>
      <c r="C550" s="158"/>
      <c r="D550" s="158"/>
      <c r="E550" s="158"/>
      <c r="F550" s="158"/>
      <c r="G550" s="158"/>
      <c r="H550" s="158"/>
      <c r="I550" s="158"/>
      <c r="J550" s="158"/>
      <c r="K550" s="158"/>
      <c r="L550" s="158"/>
      <c r="M550" s="158"/>
      <c r="N550" s="158"/>
      <c r="O550" s="158"/>
      <c r="P550" s="158"/>
      <c r="Q550" s="158"/>
      <c r="R550" s="158"/>
      <c r="S550" s="158"/>
      <c r="T550" s="158"/>
      <c r="U550" s="158"/>
      <c r="V550" s="158"/>
      <c r="W550" s="158"/>
      <c r="X550" s="158"/>
      <c r="Y550" s="158"/>
      <c r="Z550" s="158"/>
      <c r="AA550" s="158"/>
      <c r="AB550" s="158"/>
      <c r="AC550" s="158"/>
      <c r="AD550" s="158"/>
      <c r="AE550" s="158"/>
    </row>
    <row r="551" spans="1:31" ht="13.5" customHeight="1" x14ac:dyDescent="0.15">
      <c r="A551" s="158"/>
      <c r="B551" s="158"/>
      <c r="C551" s="158"/>
      <c r="D551" s="158"/>
      <c r="E551" s="158"/>
      <c r="F551" s="158"/>
      <c r="G551" s="158"/>
      <c r="H551" s="158"/>
      <c r="I551" s="158"/>
      <c r="J551" s="158"/>
      <c r="K551" s="158"/>
      <c r="L551" s="158"/>
      <c r="M551" s="158"/>
      <c r="N551" s="158"/>
      <c r="O551" s="158"/>
      <c r="P551" s="158"/>
      <c r="Q551" s="158"/>
      <c r="R551" s="158"/>
      <c r="S551" s="158"/>
      <c r="T551" s="158"/>
      <c r="U551" s="158"/>
      <c r="V551" s="158"/>
      <c r="W551" s="158"/>
      <c r="X551" s="158"/>
      <c r="Y551" s="158"/>
      <c r="Z551" s="158"/>
      <c r="AA551" s="158"/>
      <c r="AB551" s="158"/>
      <c r="AC551" s="158"/>
      <c r="AD551" s="158"/>
      <c r="AE551" s="158"/>
    </row>
    <row r="552" spans="1:31" ht="13.5" customHeight="1" x14ac:dyDescent="0.15">
      <c r="A552" s="158"/>
      <c r="B552" s="158"/>
      <c r="C552" s="158"/>
      <c r="D552" s="158"/>
      <c r="E552" s="158"/>
      <c r="F552" s="158"/>
      <c r="G552" s="158"/>
      <c r="H552" s="158"/>
      <c r="I552" s="158"/>
      <c r="J552" s="158"/>
      <c r="K552" s="158"/>
      <c r="L552" s="158"/>
      <c r="M552" s="158"/>
      <c r="N552" s="158"/>
      <c r="O552" s="158"/>
      <c r="P552" s="158"/>
      <c r="Q552" s="158"/>
      <c r="R552" s="158"/>
      <c r="S552" s="158"/>
      <c r="T552" s="158"/>
      <c r="U552" s="158"/>
      <c r="V552" s="158"/>
      <c r="W552" s="158"/>
      <c r="X552" s="158"/>
      <c r="Y552" s="158"/>
      <c r="Z552" s="158"/>
      <c r="AA552" s="158"/>
      <c r="AB552" s="158"/>
      <c r="AC552" s="158"/>
      <c r="AD552" s="158"/>
      <c r="AE552" s="158"/>
    </row>
    <row r="553" spans="1:31" ht="13.5" customHeight="1" x14ac:dyDescent="0.15">
      <c r="A553" s="158"/>
      <c r="B553" s="158"/>
      <c r="C553" s="158"/>
      <c r="D553" s="158"/>
      <c r="E553" s="158"/>
      <c r="F553" s="158"/>
      <c r="G553" s="158"/>
      <c r="H553" s="158"/>
      <c r="I553" s="158"/>
      <c r="J553" s="158"/>
      <c r="K553" s="158"/>
      <c r="L553" s="158"/>
      <c r="M553" s="158"/>
      <c r="N553" s="158"/>
      <c r="O553" s="158"/>
      <c r="P553" s="158"/>
      <c r="Q553" s="158"/>
      <c r="R553" s="158"/>
      <c r="S553" s="158"/>
      <c r="T553" s="158"/>
      <c r="U553" s="158"/>
      <c r="V553" s="158"/>
      <c r="W553" s="158"/>
      <c r="X553" s="158"/>
      <c r="Y553" s="158"/>
      <c r="Z553" s="158"/>
      <c r="AA553" s="158"/>
      <c r="AB553" s="158"/>
      <c r="AC553" s="158"/>
      <c r="AD553" s="158"/>
      <c r="AE553" s="158"/>
    </row>
    <row r="554" spans="1:31" ht="13.5" customHeight="1" x14ac:dyDescent="0.15">
      <c r="A554" s="158"/>
      <c r="B554" s="158"/>
      <c r="C554" s="158"/>
      <c r="D554" s="158"/>
      <c r="E554" s="158"/>
      <c r="F554" s="158"/>
      <c r="G554" s="158"/>
      <c r="H554" s="158"/>
      <c r="I554" s="158"/>
      <c r="J554" s="158"/>
      <c r="K554" s="158"/>
      <c r="L554" s="158"/>
      <c r="M554" s="158"/>
      <c r="N554" s="158"/>
      <c r="O554" s="158"/>
      <c r="P554" s="158"/>
      <c r="Q554" s="158"/>
      <c r="R554" s="158"/>
      <c r="S554" s="158"/>
      <c r="T554" s="158"/>
      <c r="U554" s="158"/>
      <c r="V554" s="158"/>
      <c r="W554" s="158"/>
      <c r="X554" s="158"/>
      <c r="Y554" s="158"/>
      <c r="Z554" s="158"/>
      <c r="AA554" s="158"/>
      <c r="AB554" s="158"/>
      <c r="AC554" s="158"/>
      <c r="AD554" s="158"/>
      <c r="AE554" s="158"/>
    </row>
    <row r="555" spans="1:31" ht="13.5" customHeight="1" x14ac:dyDescent="0.15">
      <c r="A555" s="158"/>
      <c r="B555" s="158"/>
      <c r="C555" s="158"/>
      <c r="D555" s="158"/>
      <c r="E555" s="158"/>
      <c r="F555" s="158"/>
      <c r="G555" s="158"/>
      <c r="H555" s="158"/>
      <c r="I555" s="158"/>
      <c r="J555" s="158"/>
      <c r="K555" s="158"/>
      <c r="L555" s="158"/>
      <c r="M555" s="158"/>
      <c r="N555" s="158"/>
      <c r="O555" s="158"/>
      <c r="P555" s="158"/>
      <c r="Q555" s="158"/>
      <c r="R555" s="158"/>
      <c r="S555" s="158"/>
      <c r="T555" s="158"/>
      <c r="U555" s="158"/>
      <c r="V555" s="158"/>
      <c r="W555" s="158"/>
      <c r="X555" s="158"/>
      <c r="Y555" s="158"/>
      <c r="Z555" s="158"/>
      <c r="AA555" s="158"/>
      <c r="AB555" s="158"/>
      <c r="AC555" s="158"/>
      <c r="AD555" s="158"/>
      <c r="AE555" s="158"/>
    </row>
    <row r="556" spans="1:31" ht="13.5" customHeight="1" x14ac:dyDescent="0.15">
      <c r="A556" s="158"/>
      <c r="B556" s="158"/>
      <c r="C556" s="158"/>
      <c r="D556" s="158"/>
      <c r="E556" s="158"/>
      <c r="F556" s="158"/>
      <c r="G556" s="158"/>
      <c r="H556" s="158"/>
      <c r="I556" s="158"/>
      <c r="J556" s="158"/>
      <c r="K556" s="158"/>
      <c r="L556" s="158"/>
      <c r="M556" s="158"/>
      <c r="N556" s="158"/>
      <c r="O556" s="158"/>
      <c r="P556" s="158"/>
      <c r="Q556" s="158"/>
      <c r="R556" s="158"/>
      <c r="S556" s="158"/>
      <c r="T556" s="158"/>
      <c r="U556" s="158"/>
      <c r="V556" s="158"/>
      <c r="W556" s="158"/>
      <c r="X556" s="158"/>
      <c r="Y556" s="158"/>
      <c r="Z556" s="158"/>
      <c r="AA556" s="158"/>
      <c r="AB556" s="158"/>
      <c r="AC556" s="158"/>
      <c r="AD556" s="158"/>
      <c r="AE556" s="158"/>
    </row>
    <row r="557" spans="1:31" ht="13.5" customHeight="1" x14ac:dyDescent="0.15">
      <c r="A557" s="158"/>
      <c r="B557" s="158"/>
      <c r="C557" s="158"/>
      <c r="D557" s="158"/>
      <c r="E557" s="158"/>
      <c r="F557" s="158"/>
      <c r="G557" s="158"/>
      <c r="H557" s="158"/>
      <c r="I557" s="158"/>
      <c r="J557" s="158"/>
      <c r="K557" s="158"/>
      <c r="L557" s="158"/>
      <c r="M557" s="158"/>
      <c r="N557" s="158"/>
      <c r="O557" s="158"/>
      <c r="P557" s="158"/>
      <c r="Q557" s="158"/>
      <c r="R557" s="158"/>
      <c r="S557" s="158"/>
      <c r="T557" s="158"/>
      <c r="U557" s="158"/>
      <c r="V557" s="158"/>
      <c r="W557" s="158"/>
      <c r="X557" s="158"/>
      <c r="Y557" s="158"/>
      <c r="Z557" s="158"/>
      <c r="AA557" s="158"/>
      <c r="AB557" s="158"/>
      <c r="AC557" s="158"/>
      <c r="AD557" s="158"/>
      <c r="AE557" s="158"/>
    </row>
    <row r="558" spans="1:31" ht="13.5" customHeight="1" x14ac:dyDescent="0.15">
      <c r="A558" s="158"/>
      <c r="B558" s="158"/>
      <c r="C558" s="158"/>
      <c r="D558" s="158"/>
      <c r="E558" s="158"/>
      <c r="F558" s="158"/>
      <c r="G558" s="158"/>
      <c r="H558" s="158"/>
      <c r="I558" s="158"/>
      <c r="J558" s="158"/>
      <c r="K558" s="158"/>
      <c r="L558" s="158"/>
      <c r="M558" s="158"/>
      <c r="N558" s="158"/>
      <c r="O558" s="158"/>
      <c r="P558" s="158"/>
      <c r="Q558" s="158"/>
      <c r="R558" s="158"/>
      <c r="S558" s="158"/>
      <c r="T558" s="158"/>
      <c r="U558" s="158"/>
      <c r="V558" s="158"/>
      <c r="W558" s="158"/>
      <c r="X558" s="158"/>
      <c r="Y558" s="158"/>
      <c r="Z558" s="158"/>
      <c r="AA558" s="158"/>
      <c r="AB558" s="158"/>
      <c r="AC558" s="158"/>
      <c r="AD558" s="158"/>
      <c r="AE558" s="158"/>
    </row>
    <row r="559" spans="1:31" ht="13.5" customHeight="1" x14ac:dyDescent="0.15">
      <c r="A559" s="158"/>
      <c r="B559" s="158"/>
      <c r="C559" s="158"/>
      <c r="D559" s="158"/>
      <c r="E559" s="158"/>
      <c r="F559" s="158"/>
      <c r="G559" s="158"/>
      <c r="H559" s="158"/>
      <c r="I559" s="158"/>
      <c r="J559" s="158"/>
      <c r="K559" s="158"/>
      <c r="L559" s="158"/>
      <c r="M559" s="158"/>
      <c r="N559" s="158"/>
      <c r="O559" s="158"/>
      <c r="P559" s="158"/>
      <c r="Q559" s="158"/>
      <c r="R559" s="158"/>
      <c r="S559" s="158"/>
      <c r="T559" s="158"/>
      <c r="U559" s="158"/>
      <c r="V559" s="158"/>
      <c r="W559" s="158"/>
      <c r="X559" s="158"/>
      <c r="Y559" s="158"/>
      <c r="Z559" s="158"/>
      <c r="AA559" s="158"/>
      <c r="AB559" s="158"/>
      <c r="AC559" s="158"/>
      <c r="AD559" s="158"/>
      <c r="AE559" s="158"/>
    </row>
    <row r="560" spans="1:31" ht="13.5" customHeight="1" x14ac:dyDescent="0.15">
      <c r="A560" s="158"/>
      <c r="B560" s="158"/>
      <c r="C560" s="158"/>
      <c r="D560" s="158"/>
      <c r="E560" s="158"/>
      <c r="F560" s="158"/>
      <c r="G560" s="158"/>
      <c r="H560" s="158"/>
      <c r="I560" s="158"/>
      <c r="J560" s="158"/>
      <c r="K560" s="158"/>
      <c r="L560" s="158"/>
      <c r="M560" s="158"/>
      <c r="N560" s="158"/>
      <c r="O560" s="158"/>
      <c r="P560" s="158"/>
      <c r="Q560" s="158"/>
      <c r="R560" s="158"/>
      <c r="S560" s="158"/>
      <c r="T560" s="158"/>
      <c r="U560" s="158"/>
      <c r="V560" s="158"/>
      <c r="W560" s="158"/>
      <c r="X560" s="158"/>
      <c r="Y560" s="158"/>
      <c r="Z560" s="158"/>
      <c r="AA560" s="158"/>
      <c r="AB560" s="158"/>
      <c r="AC560" s="158"/>
      <c r="AD560" s="158"/>
      <c r="AE560" s="158"/>
    </row>
    <row r="561" spans="1:31" ht="13.5" customHeight="1" x14ac:dyDescent="0.15">
      <c r="A561" s="158"/>
      <c r="B561" s="158"/>
      <c r="C561" s="158"/>
      <c r="D561" s="158"/>
      <c r="E561" s="158"/>
      <c r="F561" s="158"/>
      <c r="G561" s="158"/>
      <c r="H561" s="158"/>
      <c r="I561" s="158"/>
      <c r="J561" s="158"/>
      <c r="K561" s="158"/>
      <c r="L561" s="158"/>
      <c r="M561" s="158"/>
      <c r="N561" s="158"/>
      <c r="O561" s="158"/>
      <c r="P561" s="158"/>
      <c r="Q561" s="158"/>
      <c r="R561" s="158"/>
      <c r="S561" s="158"/>
      <c r="T561" s="158"/>
      <c r="U561" s="158"/>
      <c r="V561" s="158"/>
      <c r="W561" s="158"/>
      <c r="X561" s="158"/>
      <c r="Y561" s="158"/>
      <c r="Z561" s="158"/>
      <c r="AA561" s="158"/>
      <c r="AB561" s="158"/>
      <c r="AC561" s="158"/>
      <c r="AD561" s="158"/>
      <c r="AE561" s="158"/>
    </row>
    <row r="562" spans="1:31" ht="13.5" customHeight="1" x14ac:dyDescent="0.15">
      <c r="A562" s="158"/>
      <c r="B562" s="158"/>
      <c r="C562" s="158"/>
      <c r="D562" s="158"/>
      <c r="E562" s="158"/>
      <c r="F562" s="158"/>
      <c r="G562" s="158"/>
      <c r="H562" s="158"/>
      <c r="I562" s="158"/>
      <c r="J562" s="158"/>
      <c r="K562" s="158"/>
      <c r="L562" s="158"/>
      <c r="M562" s="158"/>
      <c r="N562" s="158"/>
      <c r="O562" s="158"/>
      <c r="P562" s="158"/>
      <c r="Q562" s="158"/>
      <c r="R562" s="158"/>
      <c r="S562" s="158"/>
      <c r="T562" s="158"/>
      <c r="U562" s="158"/>
      <c r="V562" s="158"/>
      <c r="W562" s="158"/>
      <c r="X562" s="158"/>
      <c r="Y562" s="158"/>
      <c r="Z562" s="158"/>
      <c r="AA562" s="158"/>
      <c r="AB562" s="158"/>
      <c r="AC562" s="158"/>
      <c r="AD562" s="158"/>
      <c r="AE562" s="158"/>
    </row>
    <row r="563" spans="1:31" ht="13.5" customHeight="1" x14ac:dyDescent="0.15">
      <c r="A563" s="158"/>
      <c r="B563" s="158"/>
      <c r="C563" s="158"/>
      <c r="D563" s="158"/>
      <c r="E563" s="158"/>
      <c r="F563" s="158"/>
      <c r="G563" s="158"/>
      <c r="H563" s="158"/>
      <c r="I563" s="158"/>
      <c r="J563" s="158"/>
      <c r="K563" s="158"/>
      <c r="L563" s="158"/>
      <c r="M563" s="158"/>
      <c r="N563" s="158"/>
      <c r="O563" s="158"/>
      <c r="P563" s="158"/>
      <c r="Q563" s="158"/>
      <c r="R563" s="158"/>
      <c r="S563" s="158"/>
      <c r="T563" s="158"/>
      <c r="U563" s="158"/>
      <c r="V563" s="158"/>
      <c r="W563" s="158"/>
      <c r="X563" s="158"/>
      <c r="Y563" s="158"/>
      <c r="Z563" s="158"/>
      <c r="AA563" s="158"/>
      <c r="AB563" s="158"/>
      <c r="AC563" s="158"/>
      <c r="AD563" s="158"/>
      <c r="AE563" s="158"/>
    </row>
    <row r="564" spans="1:31" ht="13.5" customHeight="1" x14ac:dyDescent="0.15">
      <c r="A564" s="158"/>
      <c r="B564" s="158"/>
      <c r="C564" s="158"/>
      <c r="D564" s="158"/>
      <c r="E564" s="158"/>
      <c r="F564" s="158"/>
      <c r="G564" s="158"/>
      <c r="H564" s="158"/>
      <c r="I564" s="158"/>
      <c r="J564" s="158"/>
      <c r="K564" s="158"/>
      <c r="L564" s="158"/>
      <c r="M564" s="158"/>
      <c r="N564" s="158"/>
      <c r="O564" s="158"/>
      <c r="P564" s="158"/>
      <c r="Q564" s="158"/>
      <c r="R564" s="158"/>
      <c r="S564" s="158"/>
      <c r="T564" s="158"/>
      <c r="U564" s="158"/>
      <c r="V564" s="158"/>
      <c r="W564" s="158"/>
      <c r="X564" s="158"/>
      <c r="Y564" s="158"/>
      <c r="Z564" s="158"/>
      <c r="AA564" s="158"/>
      <c r="AB564" s="158"/>
      <c r="AC564" s="158"/>
      <c r="AD564" s="158"/>
      <c r="AE564" s="158"/>
    </row>
    <row r="565" spans="1:31" ht="13.5" customHeight="1" x14ac:dyDescent="0.15">
      <c r="A565" s="158"/>
      <c r="B565" s="158"/>
      <c r="C565" s="158"/>
      <c r="D565" s="158"/>
      <c r="E565" s="158"/>
      <c r="F565" s="158"/>
      <c r="G565" s="158"/>
      <c r="H565" s="158"/>
      <c r="I565" s="158"/>
      <c r="J565" s="158"/>
      <c r="K565" s="158"/>
      <c r="L565" s="158"/>
      <c r="M565" s="158"/>
      <c r="N565" s="158"/>
      <c r="O565" s="158"/>
      <c r="P565" s="158"/>
      <c r="Q565" s="158"/>
      <c r="R565" s="158"/>
      <c r="S565" s="158"/>
      <c r="T565" s="158"/>
      <c r="U565" s="158"/>
      <c r="V565" s="158"/>
      <c r="W565" s="158"/>
      <c r="X565" s="158"/>
      <c r="Y565" s="158"/>
      <c r="Z565" s="158"/>
      <c r="AA565" s="158"/>
      <c r="AB565" s="158"/>
      <c r="AC565" s="158"/>
      <c r="AD565" s="158"/>
      <c r="AE565" s="158"/>
    </row>
    <row r="566" spans="1:31" ht="13.5" customHeight="1" x14ac:dyDescent="0.15">
      <c r="A566" s="158"/>
      <c r="B566" s="158"/>
      <c r="C566" s="158"/>
      <c r="D566" s="158"/>
      <c r="E566" s="158"/>
      <c r="F566" s="158"/>
      <c r="G566" s="158"/>
      <c r="H566" s="158"/>
      <c r="I566" s="158"/>
      <c r="J566" s="158"/>
      <c r="K566" s="158"/>
      <c r="L566" s="158"/>
      <c r="M566" s="158"/>
      <c r="N566" s="158"/>
      <c r="O566" s="158"/>
      <c r="P566" s="158"/>
      <c r="Q566" s="158"/>
      <c r="R566" s="158"/>
      <c r="S566" s="158"/>
      <c r="T566" s="158"/>
      <c r="U566" s="158"/>
      <c r="V566" s="158"/>
      <c r="W566" s="158"/>
      <c r="X566" s="158"/>
      <c r="Y566" s="158"/>
      <c r="Z566" s="158"/>
      <c r="AA566" s="158"/>
      <c r="AB566" s="158"/>
      <c r="AC566" s="158"/>
      <c r="AD566" s="158"/>
      <c r="AE566" s="158"/>
    </row>
    <row r="567" spans="1:31" ht="13.5" customHeight="1" x14ac:dyDescent="0.15">
      <c r="A567" s="158"/>
      <c r="B567" s="158"/>
      <c r="C567" s="158"/>
      <c r="D567" s="158"/>
      <c r="E567" s="158"/>
      <c r="F567" s="158"/>
      <c r="G567" s="158"/>
      <c r="H567" s="158"/>
      <c r="I567" s="158"/>
      <c r="J567" s="158"/>
      <c r="K567" s="158"/>
      <c r="L567" s="158"/>
      <c r="M567" s="158"/>
      <c r="N567" s="158"/>
      <c r="O567" s="158"/>
      <c r="P567" s="158"/>
      <c r="Q567" s="158"/>
      <c r="R567" s="158"/>
      <c r="S567" s="158"/>
      <c r="T567" s="158"/>
      <c r="U567" s="158"/>
      <c r="V567" s="158"/>
      <c r="W567" s="158"/>
      <c r="X567" s="158"/>
      <c r="Y567" s="158"/>
      <c r="Z567" s="158"/>
      <c r="AA567" s="158"/>
      <c r="AB567" s="158"/>
      <c r="AC567" s="158"/>
      <c r="AD567" s="158"/>
      <c r="AE567" s="158"/>
    </row>
    <row r="568" spans="1:31" ht="13.5" customHeight="1" x14ac:dyDescent="0.15">
      <c r="A568" s="158"/>
      <c r="B568" s="158"/>
      <c r="C568" s="158"/>
      <c r="D568" s="158"/>
      <c r="E568" s="158"/>
      <c r="F568" s="158"/>
      <c r="G568" s="158"/>
      <c r="H568" s="158"/>
      <c r="I568" s="158"/>
      <c r="J568" s="158"/>
      <c r="K568" s="158"/>
      <c r="L568" s="158"/>
      <c r="M568" s="158"/>
      <c r="N568" s="158"/>
      <c r="O568" s="158"/>
      <c r="P568" s="158"/>
      <c r="Q568" s="158"/>
      <c r="R568" s="158"/>
      <c r="S568" s="158"/>
      <c r="T568" s="158"/>
      <c r="U568" s="158"/>
      <c r="V568" s="158"/>
      <c r="W568" s="158"/>
      <c r="X568" s="158"/>
      <c r="Y568" s="158"/>
      <c r="Z568" s="158"/>
      <c r="AA568" s="158"/>
      <c r="AB568" s="158"/>
      <c r="AC568" s="158"/>
      <c r="AD568" s="158"/>
      <c r="AE568" s="158"/>
    </row>
    <row r="569" spans="1:31" ht="13.5" customHeight="1" x14ac:dyDescent="0.15">
      <c r="A569" s="158"/>
      <c r="B569" s="158"/>
      <c r="C569" s="158"/>
      <c r="D569" s="158"/>
      <c r="E569" s="158"/>
      <c r="F569" s="158"/>
      <c r="G569" s="158"/>
      <c r="H569" s="158"/>
      <c r="I569" s="158"/>
      <c r="J569" s="158"/>
      <c r="K569" s="158"/>
      <c r="L569" s="158"/>
      <c r="M569" s="158"/>
      <c r="N569" s="158"/>
      <c r="O569" s="158"/>
      <c r="P569" s="158"/>
      <c r="Q569" s="158"/>
      <c r="R569" s="158"/>
      <c r="S569" s="158"/>
      <c r="T569" s="158"/>
      <c r="U569" s="158"/>
      <c r="V569" s="158"/>
      <c r="W569" s="158"/>
      <c r="X569" s="158"/>
      <c r="Y569" s="158"/>
      <c r="Z569" s="158"/>
      <c r="AA569" s="158"/>
      <c r="AB569" s="158"/>
      <c r="AC569" s="158"/>
      <c r="AD569" s="158"/>
      <c r="AE569" s="158"/>
    </row>
    <row r="570" spans="1:31" ht="13.5" customHeight="1" x14ac:dyDescent="0.15">
      <c r="A570" s="158"/>
      <c r="B570" s="158"/>
      <c r="C570" s="158"/>
      <c r="D570" s="158"/>
      <c r="E570" s="158"/>
      <c r="F570" s="158"/>
      <c r="G570" s="158"/>
      <c r="H570" s="158"/>
      <c r="I570" s="158"/>
      <c r="J570" s="158"/>
      <c r="K570" s="158"/>
      <c r="L570" s="158"/>
      <c r="M570" s="158"/>
      <c r="N570" s="158"/>
      <c r="O570" s="158"/>
      <c r="P570" s="158"/>
      <c r="Q570" s="158"/>
      <c r="R570" s="158"/>
      <c r="S570" s="158"/>
      <c r="T570" s="158"/>
      <c r="U570" s="158"/>
      <c r="V570" s="158"/>
      <c r="W570" s="158"/>
      <c r="X570" s="158"/>
      <c r="Y570" s="158"/>
      <c r="Z570" s="158"/>
      <c r="AA570" s="158"/>
      <c r="AB570" s="158"/>
      <c r="AC570" s="158"/>
      <c r="AD570" s="158"/>
      <c r="AE570" s="158"/>
    </row>
    <row r="571" spans="1:31" ht="13.5" customHeight="1" x14ac:dyDescent="0.15">
      <c r="A571" s="158"/>
      <c r="B571" s="158"/>
      <c r="C571" s="158"/>
      <c r="D571" s="158"/>
      <c r="E571" s="158"/>
      <c r="F571" s="158"/>
      <c r="G571" s="158"/>
      <c r="H571" s="158"/>
      <c r="I571" s="158"/>
      <c r="J571" s="158"/>
      <c r="K571" s="158"/>
      <c r="L571" s="158"/>
      <c r="M571" s="158"/>
      <c r="N571" s="158"/>
      <c r="O571" s="158"/>
      <c r="P571" s="158"/>
      <c r="Q571" s="158"/>
      <c r="R571" s="158"/>
      <c r="S571" s="158"/>
      <c r="T571" s="158"/>
      <c r="U571" s="158"/>
      <c r="V571" s="158"/>
      <c r="W571" s="158"/>
      <c r="X571" s="158"/>
      <c r="Y571" s="158"/>
      <c r="Z571" s="158"/>
      <c r="AA571" s="158"/>
      <c r="AB571" s="158"/>
      <c r="AC571" s="158"/>
      <c r="AD571" s="158"/>
      <c r="AE571" s="158"/>
    </row>
    <row r="572" spans="1:31" ht="13.5" customHeight="1" x14ac:dyDescent="0.15">
      <c r="A572" s="158"/>
      <c r="B572" s="158"/>
      <c r="C572" s="158"/>
      <c r="D572" s="158"/>
      <c r="E572" s="158"/>
      <c r="F572" s="158"/>
      <c r="G572" s="158"/>
      <c r="H572" s="158"/>
      <c r="I572" s="158"/>
      <c r="J572" s="158"/>
      <c r="K572" s="158"/>
      <c r="L572" s="158"/>
      <c r="M572" s="158"/>
      <c r="N572" s="158"/>
      <c r="O572" s="158"/>
      <c r="P572" s="158"/>
      <c r="Q572" s="158"/>
      <c r="R572" s="158"/>
      <c r="S572" s="158"/>
      <c r="T572" s="158"/>
      <c r="U572" s="158"/>
      <c r="V572" s="158"/>
      <c r="W572" s="158"/>
      <c r="X572" s="158"/>
      <c r="Y572" s="158"/>
      <c r="Z572" s="158"/>
      <c r="AA572" s="158"/>
      <c r="AB572" s="158"/>
      <c r="AC572" s="158"/>
      <c r="AD572" s="158"/>
      <c r="AE572" s="158"/>
    </row>
    <row r="573" spans="1:31" ht="13.5" customHeight="1" x14ac:dyDescent="0.15">
      <c r="A573" s="158"/>
      <c r="B573" s="158"/>
      <c r="C573" s="158"/>
      <c r="D573" s="158"/>
      <c r="E573" s="158"/>
      <c r="F573" s="158"/>
      <c r="G573" s="158"/>
      <c r="H573" s="158"/>
      <c r="I573" s="158"/>
      <c r="J573" s="158"/>
      <c r="K573" s="158"/>
      <c r="L573" s="158"/>
      <c r="M573" s="158"/>
      <c r="N573" s="158"/>
      <c r="O573" s="158"/>
      <c r="P573" s="158"/>
      <c r="Q573" s="158"/>
      <c r="R573" s="158"/>
      <c r="S573" s="158"/>
      <c r="T573" s="158"/>
      <c r="U573" s="158"/>
      <c r="V573" s="158"/>
      <c r="W573" s="158"/>
      <c r="X573" s="158"/>
      <c r="Y573" s="158"/>
      <c r="Z573" s="158"/>
      <c r="AA573" s="158"/>
      <c r="AB573" s="158"/>
      <c r="AC573" s="158"/>
      <c r="AD573" s="158"/>
      <c r="AE573" s="158"/>
    </row>
    <row r="574" spans="1:31" ht="13.5" customHeight="1" x14ac:dyDescent="0.15">
      <c r="A574" s="158"/>
      <c r="B574" s="158"/>
      <c r="C574" s="158"/>
      <c r="D574" s="158"/>
      <c r="E574" s="158"/>
      <c r="F574" s="158"/>
      <c r="G574" s="158"/>
      <c r="H574" s="158"/>
      <c r="I574" s="158"/>
      <c r="J574" s="158"/>
      <c r="K574" s="158"/>
      <c r="L574" s="158"/>
      <c r="M574" s="158"/>
      <c r="N574" s="158"/>
      <c r="O574" s="158"/>
      <c r="P574" s="158"/>
      <c r="Q574" s="158"/>
      <c r="R574" s="158"/>
      <c r="S574" s="158"/>
      <c r="T574" s="158"/>
      <c r="U574" s="158"/>
      <c r="V574" s="158"/>
      <c r="W574" s="158"/>
      <c r="X574" s="158"/>
      <c r="Y574" s="158"/>
      <c r="Z574" s="158"/>
      <c r="AA574" s="158"/>
      <c r="AB574" s="158"/>
      <c r="AC574" s="158"/>
      <c r="AD574" s="158"/>
      <c r="AE574" s="158"/>
    </row>
    <row r="575" spans="1:31" ht="13.5" customHeight="1" x14ac:dyDescent="0.15">
      <c r="A575" s="158"/>
      <c r="B575" s="158"/>
      <c r="C575" s="158"/>
      <c r="D575" s="158"/>
      <c r="E575" s="158"/>
      <c r="F575" s="158"/>
      <c r="G575" s="158"/>
      <c r="H575" s="158"/>
      <c r="I575" s="158"/>
      <c r="J575" s="158"/>
      <c r="K575" s="158"/>
      <c r="L575" s="158"/>
      <c r="M575" s="158"/>
      <c r="N575" s="158"/>
      <c r="O575" s="158"/>
      <c r="P575" s="158"/>
      <c r="Q575" s="158"/>
      <c r="R575" s="158"/>
      <c r="S575" s="158"/>
      <c r="T575" s="158"/>
      <c r="U575" s="158"/>
      <c r="V575" s="158"/>
      <c r="W575" s="158"/>
      <c r="X575" s="158"/>
      <c r="Y575" s="158"/>
      <c r="Z575" s="158"/>
      <c r="AA575" s="158"/>
      <c r="AB575" s="158"/>
      <c r="AC575" s="158"/>
      <c r="AD575" s="158"/>
      <c r="AE575" s="158"/>
    </row>
    <row r="576" spans="1:31" ht="13.5" customHeight="1" x14ac:dyDescent="0.15">
      <c r="A576" s="158"/>
      <c r="B576" s="158"/>
      <c r="C576" s="158"/>
      <c r="D576" s="158"/>
      <c r="E576" s="158"/>
      <c r="F576" s="158"/>
      <c r="G576" s="158"/>
      <c r="H576" s="158"/>
      <c r="I576" s="158"/>
      <c r="J576" s="158"/>
      <c r="K576" s="158"/>
      <c r="L576" s="158"/>
      <c r="M576" s="158"/>
      <c r="N576" s="158"/>
      <c r="O576" s="158"/>
      <c r="P576" s="158"/>
      <c r="Q576" s="158"/>
      <c r="R576" s="158"/>
      <c r="S576" s="158"/>
      <c r="T576" s="158"/>
      <c r="U576" s="158"/>
      <c r="V576" s="158"/>
      <c r="W576" s="158"/>
      <c r="X576" s="158"/>
      <c r="Y576" s="158"/>
      <c r="Z576" s="158"/>
      <c r="AA576" s="158"/>
      <c r="AB576" s="158"/>
      <c r="AC576" s="158"/>
      <c r="AD576" s="158"/>
      <c r="AE576" s="158"/>
    </row>
    <row r="577" spans="1:31" ht="13.5" customHeight="1" x14ac:dyDescent="0.15">
      <c r="A577" s="158"/>
      <c r="B577" s="158"/>
      <c r="C577" s="158"/>
      <c r="D577" s="158"/>
      <c r="E577" s="158"/>
      <c r="F577" s="158"/>
      <c r="G577" s="158"/>
      <c r="H577" s="158"/>
      <c r="I577" s="158"/>
      <c r="J577" s="158"/>
      <c r="K577" s="158"/>
      <c r="L577" s="158"/>
      <c r="M577" s="158"/>
      <c r="N577" s="158"/>
      <c r="O577" s="158"/>
      <c r="P577" s="158"/>
      <c r="Q577" s="158"/>
      <c r="R577" s="158"/>
      <c r="S577" s="158"/>
      <c r="T577" s="158"/>
      <c r="U577" s="158"/>
      <c r="V577" s="158"/>
      <c r="W577" s="158"/>
      <c r="X577" s="158"/>
      <c r="Y577" s="158"/>
      <c r="Z577" s="158"/>
      <c r="AA577" s="158"/>
      <c r="AB577" s="158"/>
      <c r="AC577" s="158"/>
      <c r="AD577" s="158"/>
      <c r="AE577" s="158"/>
    </row>
    <row r="578" spans="1:31" ht="13.5" customHeight="1" x14ac:dyDescent="0.15">
      <c r="A578" s="158"/>
      <c r="B578" s="158"/>
      <c r="C578" s="158"/>
      <c r="D578" s="158"/>
      <c r="E578" s="158"/>
      <c r="F578" s="158"/>
      <c r="G578" s="158"/>
      <c r="H578" s="158"/>
      <c r="I578" s="158"/>
      <c r="J578" s="158"/>
      <c r="K578" s="158"/>
      <c r="L578" s="158"/>
      <c r="M578" s="158"/>
      <c r="N578" s="158"/>
      <c r="O578" s="158"/>
      <c r="P578" s="158"/>
      <c r="Q578" s="158"/>
      <c r="R578" s="158"/>
      <c r="S578" s="158"/>
      <c r="T578" s="158"/>
      <c r="U578" s="158"/>
      <c r="V578" s="158"/>
      <c r="W578" s="158"/>
      <c r="X578" s="158"/>
      <c r="Y578" s="158"/>
      <c r="Z578" s="158"/>
      <c r="AA578" s="158"/>
      <c r="AB578" s="158"/>
      <c r="AC578" s="158"/>
      <c r="AD578" s="158"/>
      <c r="AE578" s="158"/>
    </row>
    <row r="579" spans="1:31" ht="13.5" customHeight="1" x14ac:dyDescent="0.15">
      <c r="A579" s="158"/>
      <c r="B579" s="158"/>
      <c r="C579" s="158"/>
      <c r="D579" s="158"/>
      <c r="E579" s="158"/>
      <c r="F579" s="158"/>
      <c r="G579" s="158"/>
      <c r="H579" s="158"/>
      <c r="I579" s="158"/>
      <c r="J579" s="158"/>
      <c r="K579" s="158"/>
      <c r="L579" s="158"/>
      <c r="M579" s="158"/>
      <c r="N579" s="158"/>
      <c r="O579" s="158"/>
      <c r="P579" s="158"/>
      <c r="Q579" s="158"/>
      <c r="R579" s="158"/>
      <c r="S579" s="158"/>
      <c r="T579" s="158"/>
      <c r="U579" s="158"/>
      <c r="V579" s="158"/>
      <c r="W579" s="158"/>
      <c r="X579" s="158"/>
      <c r="Y579" s="158"/>
      <c r="Z579" s="158"/>
      <c r="AA579" s="158"/>
      <c r="AB579" s="158"/>
      <c r="AC579" s="158"/>
      <c r="AD579" s="158"/>
      <c r="AE579" s="158"/>
    </row>
    <row r="580" spans="1:31" ht="13.5" customHeight="1" x14ac:dyDescent="0.15">
      <c r="A580" s="158"/>
      <c r="B580" s="158"/>
      <c r="C580" s="158"/>
      <c r="D580" s="158"/>
      <c r="E580" s="158"/>
      <c r="F580" s="158"/>
      <c r="G580" s="158"/>
      <c r="H580" s="158"/>
      <c r="I580" s="158"/>
      <c r="J580" s="158"/>
      <c r="K580" s="158"/>
      <c r="L580" s="158"/>
      <c r="M580" s="158"/>
      <c r="N580" s="158"/>
      <c r="O580" s="158"/>
      <c r="P580" s="158"/>
      <c r="Q580" s="158"/>
      <c r="R580" s="158"/>
      <c r="S580" s="158"/>
      <c r="T580" s="158"/>
      <c r="U580" s="158"/>
      <c r="V580" s="158"/>
      <c r="W580" s="158"/>
      <c r="X580" s="158"/>
      <c r="Y580" s="158"/>
      <c r="Z580" s="158"/>
      <c r="AA580" s="158"/>
      <c r="AB580" s="158"/>
      <c r="AC580" s="158"/>
      <c r="AD580" s="158"/>
      <c r="AE580" s="158"/>
    </row>
    <row r="581" spans="1:31" ht="13.5" customHeight="1" x14ac:dyDescent="0.15">
      <c r="A581" s="158"/>
      <c r="B581" s="158"/>
      <c r="C581" s="158"/>
      <c r="D581" s="158"/>
      <c r="E581" s="158"/>
      <c r="F581" s="158"/>
      <c r="G581" s="158"/>
      <c r="H581" s="158"/>
      <c r="I581" s="158"/>
      <c r="J581" s="158"/>
      <c r="K581" s="158"/>
      <c r="L581" s="158"/>
      <c r="M581" s="158"/>
      <c r="N581" s="158"/>
      <c r="O581" s="158"/>
      <c r="P581" s="158"/>
      <c r="Q581" s="158"/>
      <c r="R581" s="158"/>
      <c r="S581" s="158"/>
      <c r="T581" s="158"/>
      <c r="U581" s="158"/>
      <c r="V581" s="158"/>
      <c r="W581" s="158"/>
      <c r="X581" s="158"/>
      <c r="Y581" s="158"/>
      <c r="Z581" s="158"/>
      <c r="AA581" s="158"/>
      <c r="AB581" s="158"/>
      <c r="AC581" s="158"/>
      <c r="AD581" s="158"/>
      <c r="AE581" s="158"/>
    </row>
    <row r="582" spans="1:31" ht="13.5" customHeight="1" x14ac:dyDescent="0.15">
      <c r="A582" s="158"/>
      <c r="B582" s="158"/>
      <c r="C582" s="158"/>
      <c r="D582" s="158"/>
      <c r="E582" s="158"/>
      <c r="F582" s="158"/>
      <c r="G582" s="158"/>
      <c r="H582" s="158"/>
      <c r="I582" s="158"/>
      <c r="J582" s="158"/>
      <c r="K582" s="158"/>
      <c r="L582" s="158"/>
      <c r="M582" s="158"/>
      <c r="N582" s="158"/>
      <c r="O582" s="158"/>
      <c r="P582" s="158"/>
      <c r="Q582" s="158"/>
      <c r="R582" s="158"/>
      <c r="S582" s="158"/>
      <c r="T582" s="158"/>
      <c r="U582" s="158"/>
      <c r="V582" s="158"/>
      <c r="W582" s="158"/>
      <c r="X582" s="158"/>
      <c r="Y582" s="158"/>
      <c r="Z582" s="158"/>
      <c r="AA582" s="158"/>
      <c r="AB582" s="158"/>
      <c r="AC582" s="158"/>
      <c r="AD582" s="158"/>
      <c r="AE582" s="158"/>
    </row>
    <row r="583" spans="1:31" ht="13.5" customHeight="1" x14ac:dyDescent="0.15">
      <c r="A583" s="158"/>
      <c r="B583" s="158"/>
      <c r="C583" s="158"/>
      <c r="D583" s="158"/>
      <c r="E583" s="158"/>
      <c r="F583" s="158"/>
      <c r="G583" s="158"/>
      <c r="H583" s="158"/>
      <c r="I583" s="158"/>
      <c r="J583" s="158"/>
      <c r="K583" s="158"/>
      <c r="L583" s="158"/>
      <c r="M583" s="158"/>
      <c r="N583" s="158"/>
      <c r="O583" s="158"/>
      <c r="P583" s="158"/>
      <c r="Q583" s="158"/>
      <c r="R583" s="158"/>
      <c r="S583" s="158"/>
      <c r="T583" s="158"/>
      <c r="U583" s="158"/>
      <c r="V583" s="158"/>
      <c r="W583" s="158"/>
      <c r="X583" s="158"/>
      <c r="Y583" s="158"/>
      <c r="Z583" s="158"/>
      <c r="AA583" s="158"/>
      <c r="AB583" s="158"/>
      <c r="AC583" s="158"/>
      <c r="AD583" s="158"/>
      <c r="AE583" s="158"/>
    </row>
    <row r="584" spans="1:31" ht="13.5" customHeight="1" x14ac:dyDescent="0.15">
      <c r="A584" s="158"/>
      <c r="B584" s="158"/>
      <c r="C584" s="158"/>
      <c r="D584" s="158"/>
      <c r="E584" s="158"/>
      <c r="F584" s="158"/>
      <c r="G584" s="158"/>
      <c r="H584" s="158"/>
      <c r="I584" s="158"/>
      <c r="J584" s="158"/>
      <c r="K584" s="158"/>
      <c r="L584" s="158"/>
      <c r="M584" s="158"/>
      <c r="N584" s="158"/>
      <c r="O584" s="158"/>
      <c r="P584" s="158"/>
      <c r="Q584" s="158"/>
      <c r="R584" s="158"/>
      <c r="S584" s="158"/>
      <c r="T584" s="158"/>
      <c r="U584" s="158"/>
      <c r="V584" s="158"/>
      <c r="W584" s="158"/>
      <c r="X584" s="158"/>
      <c r="Y584" s="158"/>
      <c r="Z584" s="158"/>
      <c r="AA584" s="158"/>
      <c r="AB584" s="158"/>
      <c r="AC584" s="158"/>
      <c r="AD584" s="158"/>
      <c r="AE584" s="158"/>
    </row>
    <row r="585" spans="1:31" ht="13.5" customHeight="1" x14ac:dyDescent="0.15">
      <c r="A585" s="158"/>
      <c r="B585" s="158"/>
      <c r="C585" s="158"/>
      <c r="D585" s="158"/>
      <c r="E585" s="158"/>
      <c r="F585" s="158"/>
      <c r="G585" s="158"/>
      <c r="H585" s="158"/>
      <c r="I585" s="158"/>
      <c r="J585" s="158"/>
      <c r="K585" s="158"/>
      <c r="L585" s="158"/>
      <c r="M585" s="158"/>
      <c r="N585" s="158"/>
      <c r="O585" s="158"/>
      <c r="P585" s="158"/>
      <c r="Q585" s="158"/>
      <c r="R585" s="158"/>
      <c r="S585" s="158"/>
      <c r="T585" s="158"/>
      <c r="U585" s="158"/>
      <c r="V585" s="158"/>
      <c r="W585" s="158"/>
      <c r="X585" s="158"/>
      <c r="Y585" s="158"/>
      <c r="Z585" s="158"/>
      <c r="AA585" s="158"/>
      <c r="AB585" s="158"/>
      <c r="AC585" s="158"/>
      <c r="AD585" s="158"/>
      <c r="AE585" s="158"/>
    </row>
    <row r="586" spans="1:31" ht="13.5" customHeight="1" x14ac:dyDescent="0.15">
      <c r="A586" s="158"/>
      <c r="B586" s="158"/>
      <c r="C586" s="158"/>
      <c r="D586" s="158"/>
      <c r="E586" s="158"/>
      <c r="F586" s="158"/>
      <c r="G586" s="158"/>
      <c r="H586" s="158"/>
      <c r="I586" s="158"/>
      <c r="J586" s="158"/>
      <c r="K586" s="158"/>
      <c r="L586" s="158"/>
      <c r="M586" s="158"/>
      <c r="N586" s="158"/>
      <c r="O586" s="158"/>
      <c r="P586" s="158"/>
      <c r="Q586" s="158"/>
      <c r="R586" s="158"/>
      <c r="S586" s="158"/>
      <c r="T586" s="158"/>
      <c r="U586" s="158"/>
      <c r="V586" s="158"/>
      <c r="W586" s="158"/>
      <c r="X586" s="158"/>
      <c r="Y586" s="158"/>
      <c r="Z586" s="158"/>
      <c r="AA586" s="158"/>
      <c r="AB586" s="158"/>
      <c r="AC586" s="158"/>
      <c r="AD586" s="158"/>
      <c r="AE586" s="158"/>
    </row>
    <row r="587" spans="1:31" ht="13.5" customHeight="1" x14ac:dyDescent="0.15">
      <c r="A587" s="158"/>
      <c r="B587" s="158"/>
      <c r="C587" s="158"/>
      <c r="D587" s="158"/>
      <c r="E587" s="158"/>
      <c r="F587" s="158"/>
      <c r="G587" s="158"/>
      <c r="H587" s="158"/>
      <c r="I587" s="158"/>
      <c r="J587" s="158"/>
      <c r="K587" s="158"/>
      <c r="L587" s="158"/>
      <c r="M587" s="158"/>
      <c r="N587" s="158"/>
      <c r="O587" s="158"/>
      <c r="P587" s="158"/>
      <c r="Q587" s="158"/>
      <c r="R587" s="158"/>
      <c r="S587" s="158"/>
      <c r="T587" s="158"/>
      <c r="U587" s="158"/>
      <c r="V587" s="158"/>
      <c r="W587" s="158"/>
      <c r="X587" s="158"/>
      <c r="Y587" s="158"/>
      <c r="Z587" s="158"/>
      <c r="AA587" s="158"/>
      <c r="AB587" s="158"/>
      <c r="AC587" s="158"/>
      <c r="AD587" s="158"/>
      <c r="AE587" s="158"/>
    </row>
    <row r="588" spans="1:31" ht="13.5" customHeight="1" x14ac:dyDescent="0.15">
      <c r="A588" s="158"/>
      <c r="B588" s="158"/>
      <c r="C588" s="158"/>
      <c r="D588" s="158"/>
      <c r="E588" s="158"/>
      <c r="F588" s="158"/>
      <c r="G588" s="158"/>
      <c r="H588" s="158"/>
      <c r="I588" s="158"/>
      <c r="J588" s="158"/>
      <c r="K588" s="158"/>
      <c r="L588" s="158"/>
      <c r="M588" s="158"/>
      <c r="N588" s="158"/>
      <c r="O588" s="158"/>
      <c r="P588" s="158"/>
      <c r="Q588" s="158"/>
      <c r="R588" s="158"/>
      <c r="S588" s="158"/>
      <c r="T588" s="158"/>
      <c r="U588" s="158"/>
      <c r="V588" s="158"/>
      <c r="W588" s="158"/>
      <c r="X588" s="158"/>
      <c r="Y588" s="158"/>
      <c r="Z588" s="158"/>
      <c r="AA588" s="158"/>
      <c r="AB588" s="158"/>
      <c r="AC588" s="158"/>
      <c r="AD588" s="158"/>
      <c r="AE588" s="158"/>
    </row>
    <row r="589" spans="1:31" ht="13.5" customHeight="1" x14ac:dyDescent="0.15">
      <c r="A589" s="158"/>
      <c r="B589" s="158"/>
      <c r="C589" s="158"/>
      <c r="D589" s="158"/>
      <c r="E589" s="158"/>
      <c r="F589" s="158"/>
      <c r="G589" s="158"/>
      <c r="H589" s="158"/>
      <c r="I589" s="158"/>
      <c r="J589" s="158"/>
      <c r="K589" s="158"/>
      <c r="L589" s="158"/>
      <c r="M589" s="158"/>
      <c r="N589" s="158"/>
      <c r="O589" s="158"/>
      <c r="P589" s="158"/>
      <c r="Q589" s="158"/>
      <c r="R589" s="158"/>
      <c r="S589" s="158"/>
      <c r="T589" s="158"/>
      <c r="U589" s="158"/>
      <c r="V589" s="158"/>
      <c r="W589" s="158"/>
      <c r="X589" s="158"/>
      <c r="Y589" s="158"/>
      <c r="Z589" s="158"/>
      <c r="AA589" s="158"/>
      <c r="AB589" s="158"/>
      <c r="AC589" s="158"/>
      <c r="AD589" s="158"/>
      <c r="AE589" s="158"/>
    </row>
    <row r="590" spans="1:31" ht="13.5" customHeight="1" x14ac:dyDescent="0.15">
      <c r="A590" s="158"/>
      <c r="B590" s="158"/>
      <c r="C590" s="158"/>
      <c r="D590" s="158"/>
      <c r="E590" s="158"/>
      <c r="F590" s="158"/>
      <c r="G590" s="158"/>
      <c r="H590" s="158"/>
      <c r="I590" s="158"/>
      <c r="J590" s="158"/>
      <c r="K590" s="158"/>
      <c r="L590" s="158"/>
      <c r="M590" s="158"/>
      <c r="N590" s="158"/>
      <c r="O590" s="158"/>
      <c r="P590" s="158"/>
      <c r="Q590" s="158"/>
      <c r="R590" s="158"/>
      <c r="S590" s="158"/>
      <c r="T590" s="158"/>
      <c r="U590" s="158"/>
      <c r="V590" s="158"/>
      <c r="W590" s="158"/>
      <c r="X590" s="158"/>
      <c r="Y590" s="158"/>
      <c r="Z590" s="158"/>
      <c r="AA590" s="158"/>
      <c r="AB590" s="158"/>
      <c r="AC590" s="158"/>
      <c r="AD590" s="158"/>
      <c r="AE590" s="158"/>
    </row>
    <row r="591" spans="1:31" ht="13.5" customHeight="1" x14ac:dyDescent="0.15">
      <c r="A591" s="158"/>
      <c r="B591" s="158"/>
      <c r="C591" s="158"/>
      <c r="D591" s="158"/>
      <c r="E591" s="158"/>
      <c r="F591" s="158"/>
      <c r="G591" s="158"/>
      <c r="H591" s="158"/>
      <c r="I591" s="158"/>
      <c r="J591" s="158"/>
      <c r="K591" s="158"/>
      <c r="L591" s="158"/>
      <c r="M591" s="158"/>
      <c r="N591" s="158"/>
      <c r="O591" s="158"/>
      <c r="P591" s="158"/>
      <c r="Q591" s="158"/>
      <c r="R591" s="158"/>
      <c r="S591" s="158"/>
      <c r="T591" s="158"/>
      <c r="U591" s="158"/>
      <c r="V591" s="158"/>
      <c r="W591" s="158"/>
      <c r="X591" s="158"/>
      <c r="Y591" s="158"/>
      <c r="Z591" s="158"/>
      <c r="AA591" s="158"/>
      <c r="AB591" s="158"/>
      <c r="AC591" s="158"/>
      <c r="AD591" s="158"/>
      <c r="AE591" s="158"/>
    </row>
    <row r="592" spans="1:31" ht="13.5" customHeight="1" x14ac:dyDescent="0.15">
      <c r="A592" s="158"/>
      <c r="B592" s="158"/>
      <c r="C592" s="158"/>
      <c r="D592" s="158"/>
      <c r="E592" s="158"/>
      <c r="F592" s="158"/>
      <c r="G592" s="158"/>
      <c r="H592" s="158"/>
      <c r="I592" s="158"/>
      <c r="J592" s="158"/>
      <c r="K592" s="158"/>
      <c r="L592" s="158"/>
      <c r="M592" s="158"/>
      <c r="N592" s="158"/>
      <c r="O592" s="158"/>
      <c r="P592" s="158"/>
      <c r="Q592" s="158"/>
      <c r="R592" s="158"/>
      <c r="S592" s="158"/>
      <c r="T592" s="158"/>
      <c r="U592" s="158"/>
      <c r="V592" s="158"/>
      <c r="W592" s="158"/>
      <c r="X592" s="158"/>
      <c r="Y592" s="158"/>
      <c r="Z592" s="158"/>
      <c r="AA592" s="158"/>
      <c r="AB592" s="158"/>
      <c r="AC592" s="158"/>
      <c r="AD592" s="158"/>
      <c r="AE592" s="158"/>
    </row>
    <row r="593" spans="1:31" ht="13.5" customHeight="1" x14ac:dyDescent="0.15">
      <c r="A593" s="158"/>
      <c r="B593" s="158"/>
      <c r="C593" s="158"/>
      <c r="D593" s="158"/>
      <c r="E593" s="158"/>
      <c r="F593" s="158"/>
      <c r="G593" s="158"/>
      <c r="H593" s="158"/>
      <c r="I593" s="158"/>
      <c r="J593" s="158"/>
      <c r="K593" s="158"/>
      <c r="L593" s="158"/>
      <c r="M593" s="158"/>
      <c r="N593" s="158"/>
      <c r="O593" s="158"/>
      <c r="P593" s="158"/>
      <c r="Q593" s="158"/>
      <c r="R593" s="158"/>
      <c r="S593" s="158"/>
      <c r="T593" s="158"/>
      <c r="U593" s="158"/>
      <c r="V593" s="158"/>
      <c r="W593" s="158"/>
      <c r="X593" s="158"/>
      <c r="Y593" s="158"/>
      <c r="Z593" s="158"/>
      <c r="AA593" s="158"/>
      <c r="AB593" s="158"/>
      <c r="AC593" s="158"/>
      <c r="AD593" s="158"/>
      <c r="AE593" s="158"/>
    </row>
    <row r="594" spans="1:31" ht="13.5" customHeight="1" x14ac:dyDescent="0.15">
      <c r="A594" s="158"/>
      <c r="B594" s="158"/>
      <c r="C594" s="158"/>
      <c r="D594" s="158"/>
      <c r="E594" s="158"/>
      <c r="F594" s="158"/>
      <c r="G594" s="158"/>
      <c r="H594" s="158"/>
      <c r="I594" s="158"/>
      <c r="J594" s="158"/>
      <c r="K594" s="158"/>
      <c r="L594" s="158"/>
      <c r="M594" s="158"/>
      <c r="N594" s="158"/>
      <c r="O594" s="158"/>
      <c r="P594" s="158"/>
      <c r="Q594" s="158"/>
      <c r="R594" s="158"/>
      <c r="S594" s="158"/>
      <c r="T594" s="158"/>
      <c r="U594" s="158"/>
      <c r="V594" s="158"/>
      <c r="W594" s="158"/>
      <c r="X594" s="158"/>
      <c r="Y594" s="158"/>
      <c r="Z594" s="158"/>
      <c r="AA594" s="158"/>
      <c r="AB594" s="158"/>
      <c r="AC594" s="158"/>
      <c r="AD594" s="158"/>
      <c r="AE594" s="158"/>
    </row>
    <row r="595" spans="1:31" ht="13.5" customHeight="1" x14ac:dyDescent="0.15">
      <c r="A595" s="158"/>
      <c r="B595" s="158"/>
      <c r="C595" s="158"/>
      <c r="D595" s="158"/>
      <c r="E595" s="158"/>
      <c r="F595" s="158"/>
      <c r="G595" s="158"/>
      <c r="H595" s="158"/>
      <c r="I595" s="158"/>
      <c r="J595" s="158"/>
      <c r="K595" s="158"/>
      <c r="L595" s="158"/>
      <c r="M595" s="158"/>
      <c r="N595" s="158"/>
      <c r="O595" s="158"/>
      <c r="P595" s="158"/>
      <c r="Q595" s="158"/>
      <c r="R595" s="158"/>
      <c r="S595" s="158"/>
      <c r="T595" s="158"/>
      <c r="U595" s="158"/>
      <c r="V595" s="158"/>
      <c r="W595" s="158"/>
      <c r="X595" s="158"/>
      <c r="Y595" s="158"/>
      <c r="Z595" s="158"/>
      <c r="AA595" s="158"/>
      <c r="AB595" s="158"/>
      <c r="AC595" s="158"/>
      <c r="AD595" s="158"/>
      <c r="AE595" s="158"/>
    </row>
    <row r="596" spans="1:31" ht="13.5" customHeight="1" x14ac:dyDescent="0.15">
      <c r="A596" s="158"/>
      <c r="B596" s="158"/>
      <c r="C596" s="158"/>
      <c r="D596" s="158"/>
      <c r="E596" s="158"/>
      <c r="F596" s="158"/>
      <c r="G596" s="158"/>
      <c r="H596" s="158"/>
      <c r="I596" s="158"/>
      <c r="J596" s="158"/>
      <c r="K596" s="158"/>
      <c r="L596" s="158"/>
      <c r="M596" s="158"/>
      <c r="N596" s="158"/>
      <c r="O596" s="158"/>
      <c r="P596" s="158"/>
      <c r="Q596" s="158"/>
      <c r="R596" s="158"/>
      <c r="S596" s="158"/>
      <c r="T596" s="158"/>
      <c r="U596" s="158"/>
      <c r="V596" s="158"/>
      <c r="W596" s="158"/>
      <c r="X596" s="158"/>
      <c r="Y596" s="158"/>
      <c r="Z596" s="158"/>
      <c r="AA596" s="158"/>
      <c r="AB596" s="158"/>
      <c r="AC596" s="158"/>
      <c r="AD596" s="158"/>
      <c r="AE596" s="158"/>
    </row>
    <row r="597" spans="1:31" ht="13.5" customHeight="1" x14ac:dyDescent="0.15">
      <c r="A597" s="158"/>
      <c r="B597" s="158"/>
      <c r="C597" s="158"/>
      <c r="D597" s="158"/>
      <c r="E597" s="158"/>
      <c r="F597" s="158"/>
      <c r="G597" s="158"/>
      <c r="H597" s="158"/>
      <c r="I597" s="158"/>
      <c r="J597" s="158"/>
      <c r="K597" s="158"/>
      <c r="L597" s="158"/>
      <c r="M597" s="158"/>
      <c r="N597" s="158"/>
      <c r="O597" s="158"/>
      <c r="P597" s="158"/>
      <c r="Q597" s="158"/>
      <c r="R597" s="158"/>
      <c r="S597" s="158"/>
      <c r="T597" s="158"/>
      <c r="U597" s="158"/>
      <c r="V597" s="158"/>
      <c r="W597" s="158"/>
      <c r="X597" s="158"/>
      <c r="Y597" s="158"/>
      <c r="Z597" s="158"/>
      <c r="AA597" s="158"/>
      <c r="AB597" s="158"/>
      <c r="AC597" s="158"/>
      <c r="AD597" s="158"/>
      <c r="AE597" s="158"/>
    </row>
    <row r="598" spans="1:31" ht="13.5" customHeight="1" x14ac:dyDescent="0.15">
      <c r="A598" s="158"/>
      <c r="B598" s="158"/>
      <c r="C598" s="158"/>
      <c r="D598" s="158"/>
      <c r="E598" s="158"/>
      <c r="F598" s="158"/>
      <c r="G598" s="158"/>
      <c r="H598" s="158"/>
      <c r="I598" s="158"/>
      <c r="J598" s="158"/>
      <c r="K598" s="158"/>
      <c r="L598" s="158"/>
      <c r="M598" s="158"/>
      <c r="N598" s="158"/>
      <c r="O598" s="158"/>
      <c r="P598" s="158"/>
      <c r="Q598" s="158"/>
      <c r="R598" s="158"/>
      <c r="S598" s="158"/>
      <c r="T598" s="158"/>
      <c r="U598" s="158"/>
      <c r="V598" s="158"/>
      <c r="W598" s="158"/>
      <c r="X598" s="158"/>
      <c r="Y598" s="158"/>
      <c r="Z598" s="158"/>
      <c r="AA598" s="158"/>
      <c r="AB598" s="158"/>
      <c r="AC598" s="158"/>
      <c r="AD598" s="158"/>
      <c r="AE598" s="158"/>
    </row>
    <row r="599" spans="1:31" ht="13.5" customHeight="1" x14ac:dyDescent="0.15">
      <c r="A599" s="158"/>
      <c r="B599" s="158"/>
      <c r="C599" s="158"/>
      <c r="D599" s="158"/>
      <c r="E599" s="158"/>
      <c r="F599" s="158"/>
      <c r="G599" s="158"/>
      <c r="H599" s="158"/>
      <c r="I599" s="158"/>
      <c r="J599" s="158"/>
      <c r="K599" s="158"/>
      <c r="L599" s="158"/>
      <c r="M599" s="158"/>
      <c r="N599" s="158"/>
      <c r="O599" s="158"/>
      <c r="P599" s="158"/>
      <c r="Q599" s="158"/>
      <c r="R599" s="158"/>
      <c r="S599" s="158"/>
      <c r="T599" s="158"/>
      <c r="U599" s="158"/>
      <c r="V599" s="158"/>
      <c r="W599" s="158"/>
      <c r="X599" s="158"/>
      <c r="Y599" s="158"/>
      <c r="Z599" s="158"/>
      <c r="AA599" s="158"/>
      <c r="AB599" s="158"/>
      <c r="AC599" s="158"/>
      <c r="AD599" s="158"/>
      <c r="AE599" s="158"/>
    </row>
    <row r="600" spans="1:31" ht="13.5" customHeight="1" x14ac:dyDescent="0.15">
      <c r="A600" s="158"/>
      <c r="B600" s="158"/>
      <c r="C600" s="158"/>
      <c r="D600" s="158"/>
      <c r="E600" s="158"/>
      <c r="F600" s="158"/>
      <c r="G600" s="158"/>
      <c r="H600" s="158"/>
      <c r="I600" s="158"/>
      <c r="J600" s="158"/>
      <c r="K600" s="158"/>
      <c r="L600" s="158"/>
      <c r="M600" s="158"/>
      <c r="N600" s="158"/>
      <c r="O600" s="158"/>
      <c r="P600" s="158"/>
      <c r="Q600" s="158"/>
      <c r="R600" s="158"/>
      <c r="S600" s="158"/>
      <c r="T600" s="158"/>
      <c r="U600" s="158"/>
      <c r="V600" s="158"/>
      <c r="W600" s="158"/>
      <c r="X600" s="158"/>
      <c r="Y600" s="158"/>
      <c r="Z600" s="158"/>
      <c r="AA600" s="158"/>
      <c r="AB600" s="158"/>
      <c r="AC600" s="158"/>
      <c r="AD600" s="158"/>
      <c r="AE600" s="158"/>
    </row>
    <row r="601" spans="1:31" ht="13.5" customHeight="1" x14ac:dyDescent="0.15">
      <c r="A601" s="158"/>
      <c r="B601" s="158"/>
      <c r="C601" s="158"/>
      <c r="D601" s="158"/>
      <c r="E601" s="158"/>
      <c r="F601" s="158"/>
      <c r="G601" s="158"/>
      <c r="H601" s="158"/>
      <c r="I601" s="158"/>
      <c r="J601" s="158"/>
      <c r="K601" s="158"/>
      <c r="L601" s="158"/>
      <c r="M601" s="158"/>
      <c r="N601" s="158"/>
      <c r="O601" s="158"/>
      <c r="P601" s="158"/>
      <c r="Q601" s="158"/>
      <c r="R601" s="158"/>
      <c r="S601" s="158"/>
      <c r="T601" s="158"/>
      <c r="U601" s="158"/>
      <c r="V601" s="158"/>
      <c r="W601" s="158"/>
      <c r="X601" s="158"/>
      <c r="Y601" s="158"/>
      <c r="Z601" s="158"/>
      <c r="AA601" s="158"/>
      <c r="AB601" s="158"/>
      <c r="AC601" s="158"/>
      <c r="AD601" s="158"/>
      <c r="AE601" s="158"/>
    </row>
    <row r="602" spans="1:31" ht="13.5" customHeight="1" x14ac:dyDescent="0.15">
      <c r="A602" s="158"/>
      <c r="B602" s="158"/>
      <c r="C602" s="158"/>
      <c r="D602" s="158"/>
      <c r="E602" s="158"/>
      <c r="F602" s="158"/>
      <c r="G602" s="158"/>
      <c r="H602" s="158"/>
      <c r="I602" s="158"/>
      <c r="J602" s="158"/>
      <c r="K602" s="158"/>
      <c r="L602" s="158"/>
      <c r="M602" s="158"/>
      <c r="N602" s="158"/>
      <c r="O602" s="158"/>
      <c r="P602" s="158"/>
      <c r="Q602" s="158"/>
      <c r="R602" s="158"/>
      <c r="S602" s="158"/>
      <c r="T602" s="158"/>
      <c r="U602" s="158"/>
      <c r="V602" s="158"/>
      <c r="W602" s="158"/>
      <c r="X602" s="158"/>
      <c r="Y602" s="158"/>
      <c r="Z602" s="158"/>
      <c r="AA602" s="158"/>
      <c r="AB602" s="158"/>
      <c r="AC602" s="158"/>
      <c r="AD602" s="158"/>
      <c r="AE602" s="158"/>
    </row>
    <row r="603" spans="1:31" ht="13.5" customHeight="1" x14ac:dyDescent="0.15">
      <c r="A603" s="158"/>
      <c r="B603" s="158"/>
      <c r="C603" s="158"/>
      <c r="D603" s="158"/>
      <c r="E603" s="158"/>
      <c r="F603" s="158"/>
      <c r="G603" s="158"/>
      <c r="H603" s="158"/>
      <c r="I603" s="158"/>
      <c r="J603" s="158"/>
      <c r="K603" s="158"/>
      <c r="L603" s="158"/>
      <c r="M603" s="158"/>
      <c r="N603" s="158"/>
      <c r="O603" s="158"/>
      <c r="P603" s="158"/>
      <c r="Q603" s="158"/>
      <c r="R603" s="158"/>
      <c r="S603" s="158"/>
      <c r="T603" s="158"/>
      <c r="U603" s="158"/>
      <c r="V603" s="158"/>
      <c r="W603" s="158"/>
      <c r="X603" s="158"/>
      <c r="Y603" s="158"/>
      <c r="Z603" s="158"/>
      <c r="AA603" s="158"/>
      <c r="AB603" s="158"/>
      <c r="AC603" s="158"/>
      <c r="AD603" s="158"/>
      <c r="AE603" s="158"/>
    </row>
    <row r="604" spans="1:31" ht="13.5" customHeight="1" x14ac:dyDescent="0.15">
      <c r="A604" s="158"/>
      <c r="B604" s="158"/>
      <c r="C604" s="158"/>
      <c r="D604" s="158"/>
      <c r="E604" s="158"/>
      <c r="F604" s="158"/>
      <c r="G604" s="158"/>
      <c r="H604" s="158"/>
      <c r="I604" s="158"/>
      <c r="J604" s="158"/>
      <c r="K604" s="158"/>
      <c r="L604" s="158"/>
      <c r="M604" s="158"/>
      <c r="N604" s="158"/>
      <c r="O604" s="158"/>
      <c r="P604" s="158"/>
      <c r="Q604" s="158"/>
      <c r="R604" s="158"/>
      <c r="S604" s="158"/>
      <c r="T604" s="158"/>
      <c r="U604" s="158"/>
      <c r="V604" s="158"/>
      <c r="W604" s="158"/>
      <c r="X604" s="158"/>
      <c r="Y604" s="158"/>
      <c r="Z604" s="158"/>
      <c r="AA604" s="158"/>
      <c r="AB604" s="158"/>
      <c r="AC604" s="158"/>
      <c r="AD604" s="158"/>
      <c r="AE604" s="158"/>
    </row>
    <row r="605" spans="1:31" ht="13.5" customHeight="1" x14ac:dyDescent="0.15">
      <c r="A605" s="158"/>
      <c r="B605" s="158"/>
      <c r="C605" s="158"/>
      <c r="D605" s="158"/>
      <c r="E605" s="158"/>
      <c r="F605" s="158"/>
      <c r="G605" s="158"/>
      <c r="H605" s="158"/>
      <c r="I605" s="158"/>
      <c r="J605" s="158"/>
      <c r="K605" s="158"/>
      <c r="L605" s="158"/>
      <c r="M605" s="158"/>
      <c r="N605" s="158"/>
      <c r="O605" s="158"/>
      <c r="P605" s="158"/>
      <c r="Q605" s="158"/>
      <c r="R605" s="158"/>
      <c r="S605" s="158"/>
      <c r="T605" s="158"/>
      <c r="U605" s="158"/>
      <c r="V605" s="158"/>
      <c r="W605" s="158"/>
      <c r="X605" s="158"/>
      <c r="Y605" s="158"/>
      <c r="Z605" s="158"/>
      <c r="AA605" s="158"/>
      <c r="AB605" s="158"/>
      <c r="AC605" s="158"/>
      <c r="AD605" s="158"/>
      <c r="AE605" s="158"/>
    </row>
    <row r="606" spans="1:31" ht="13.5" customHeight="1" x14ac:dyDescent="0.15">
      <c r="A606" s="158"/>
      <c r="B606" s="158"/>
      <c r="C606" s="158"/>
      <c r="D606" s="158"/>
      <c r="E606" s="158"/>
      <c r="F606" s="158"/>
      <c r="G606" s="158"/>
      <c r="H606" s="158"/>
      <c r="I606" s="158"/>
      <c r="J606" s="158"/>
      <c r="K606" s="158"/>
      <c r="L606" s="158"/>
      <c r="M606" s="158"/>
      <c r="N606" s="158"/>
      <c r="O606" s="158"/>
      <c r="P606" s="158"/>
      <c r="Q606" s="158"/>
      <c r="R606" s="158"/>
      <c r="S606" s="158"/>
      <c r="T606" s="158"/>
      <c r="U606" s="158"/>
      <c r="V606" s="158"/>
      <c r="W606" s="158"/>
      <c r="X606" s="158"/>
      <c r="Y606" s="158"/>
      <c r="Z606" s="158"/>
      <c r="AA606" s="158"/>
      <c r="AB606" s="158"/>
      <c r="AC606" s="158"/>
      <c r="AD606" s="158"/>
      <c r="AE606" s="158"/>
    </row>
    <row r="607" spans="1:31" ht="13.5" customHeight="1" x14ac:dyDescent="0.15">
      <c r="A607" s="158"/>
      <c r="B607" s="158"/>
      <c r="C607" s="158"/>
      <c r="D607" s="158"/>
      <c r="E607" s="158"/>
      <c r="F607" s="158"/>
      <c r="G607" s="158"/>
      <c r="H607" s="158"/>
      <c r="I607" s="158"/>
      <c r="J607" s="158"/>
      <c r="K607" s="158"/>
      <c r="L607" s="158"/>
      <c r="M607" s="158"/>
      <c r="N607" s="158"/>
      <c r="O607" s="158"/>
      <c r="P607" s="158"/>
      <c r="Q607" s="158"/>
      <c r="R607" s="158"/>
      <c r="S607" s="158"/>
      <c r="T607" s="158"/>
      <c r="U607" s="158"/>
      <c r="V607" s="158"/>
      <c r="W607" s="158"/>
      <c r="X607" s="158"/>
      <c r="Y607" s="158"/>
      <c r="Z607" s="158"/>
      <c r="AA607" s="158"/>
      <c r="AB607" s="158"/>
      <c r="AC607" s="158"/>
      <c r="AD607" s="158"/>
      <c r="AE607" s="158"/>
    </row>
    <row r="608" spans="1:31" ht="13.5" customHeight="1" x14ac:dyDescent="0.15">
      <c r="A608" s="158"/>
      <c r="B608" s="158"/>
      <c r="C608" s="158"/>
      <c r="D608" s="158"/>
      <c r="E608" s="158"/>
      <c r="F608" s="158"/>
      <c r="G608" s="158"/>
      <c r="H608" s="158"/>
      <c r="I608" s="158"/>
      <c r="J608" s="158"/>
      <c r="K608" s="158"/>
      <c r="L608" s="158"/>
      <c r="M608" s="158"/>
      <c r="N608" s="158"/>
      <c r="O608" s="158"/>
      <c r="P608" s="158"/>
      <c r="Q608" s="158"/>
      <c r="R608" s="158"/>
      <c r="S608" s="158"/>
      <c r="T608" s="158"/>
      <c r="U608" s="158"/>
      <c r="V608" s="158"/>
      <c r="W608" s="158"/>
      <c r="X608" s="158"/>
      <c r="Y608" s="158"/>
      <c r="Z608" s="158"/>
      <c r="AA608" s="158"/>
      <c r="AB608" s="158"/>
      <c r="AC608" s="158"/>
      <c r="AD608" s="158"/>
      <c r="AE608" s="158"/>
    </row>
    <row r="609" spans="1:31" ht="13.5" customHeight="1" x14ac:dyDescent="0.15">
      <c r="A609" s="158"/>
      <c r="B609" s="158"/>
      <c r="C609" s="158"/>
      <c r="D609" s="158"/>
      <c r="E609" s="158"/>
      <c r="F609" s="158"/>
      <c r="G609" s="158"/>
      <c r="H609" s="158"/>
      <c r="I609" s="158"/>
      <c r="J609" s="158"/>
      <c r="K609" s="158"/>
      <c r="L609" s="158"/>
      <c r="M609" s="158"/>
      <c r="N609" s="158"/>
      <c r="O609" s="158"/>
      <c r="P609" s="158"/>
      <c r="Q609" s="158"/>
      <c r="R609" s="158"/>
      <c r="S609" s="158"/>
      <c r="T609" s="158"/>
      <c r="U609" s="158"/>
      <c r="V609" s="158"/>
      <c r="W609" s="158"/>
      <c r="X609" s="158"/>
      <c r="Y609" s="158"/>
      <c r="Z609" s="158"/>
      <c r="AA609" s="158"/>
      <c r="AB609" s="158"/>
      <c r="AC609" s="158"/>
      <c r="AD609" s="158"/>
      <c r="AE609" s="158"/>
    </row>
    <row r="610" spans="1:31" ht="13.5" customHeight="1" x14ac:dyDescent="0.15">
      <c r="A610" s="158"/>
      <c r="B610" s="158"/>
      <c r="C610" s="158"/>
      <c r="D610" s="158"/>
      <c r="E610" s="158"/>
      <c r="F610" s="158"/>
      <c r="G610" s="158"/>
      <c r="H610" s="158"/>
      <c r="I610" s="158"/>
      <c r="J610" s="158"/>
      <c r="K610" s="158"/>
      <c r="L610" s="158"/>
      <c r="M610" s="158"/>
      <c r="N610" s="158"/>
      <c r="O610" s="158"/>
      <c r="P610" s="158"/>
      <c r="Q610" s="158"/>
      <c r="R610" s="158"/>
      <c r="S610" s="158"/>
      <c r="T610" s="158"/>
      <c r="U610" s="158"/>
      <c r="V610" s="158"/>
      <c r="W610" s="158"/>
      <c r="X610" s="158"/>
      <c r="Y610" s="158"/>
      <c r="Z610" s="158"/>
      <c r="AA610" s="158"/>
      <c r="AB610" s="158"/>
      <c r="AC610" s="158"/>
      <c r="AD610" s="158"/>
      <c r="AE610" s="158"/>
    </row>
    <row r="611" spans="1:31" ht="13.5" customHeight="1" x14ac:dyDescent="0.15">
      <c r="A611" s="158"/>
      <c r="B611" s="158"/>
      <c r="C611" s="158"/>
      <c r="D611" s="158"/>
      <c r="E611" s="158"/>
      <c r="F611" s="158"/>
      <c r="G611" s="158"/>
      <c r="H611" s="158"/>
      <c r="I611" s="158"/>
      <c r="J611" s="158"/>
      <c r="K611" s="158"/>
      <c r="L611" s="158"/>
      <c r="M611" s="158"/>
      <c r="N611" s="158"/>
      <c r="O611" s="158"/>
      <c r="P611" s="158"/>
      <c r="Q611" s="158"/>
      <c r="R611" s="158"/>
      <c r="S611" s="158"/>
      <c r="T611" s="158"/>
      <c r="U611" s="158"/>
      <c r="V611" s="158"/>
      <c r="W611" s="158"/>
      <c r="X611" s="158"/>
      <c r="Y611" s="158"/>
      <c r="Z611" s="158"/>
      <c r="AA611" s="158"/>
      <c r="AB611" s="158"/>
      <c r="AC611" s="158"/>
      <c r="AD611" s="158"/>
      <c r="AE611" s="158"/>
    </row>
    <row r="612" spans="1:31" ht="13.5" customHeight="1" x14ac:dyDescent="0.15">
      <c r="A612" s="158"/>
      <c r="B612" s="158"/>
      <c r="C612" s="158"/>
      <c r="D612" s="158"/>
      <c r="E612" s="158"/>
      <c r="F612" s="158"/>
      <c r="G612" s="158"/>
      <c r="H612" s="158"/>
      <c r="I612" s="158"/>
      <c r="J612" s="158"/>
      <c r="K612" s="158"/>
      <c r="L612" s="158"/>
      <c r="M612" s="158"/>
      <c r="N612" s="158"/>
      <c r="O612" s="158"/>
      <c r="P612" s="158"/>
      <c r="Q612" s="158"/>
      <c r="R612" s="158"/>
      <c r="S612" s="158"/>
      <c r="T612" s="158"/>
      <c r="U612" s="158"/>
      <c r="V612" s="158"/>
      <c r="W612" s="158"/>
      <c r="X612" s="158"/>
      <c r="Y612" s="158"/>
      <c r="Z612" s="158"/>
      <c r="AA612" s="158"/>
      <c r="AB612" s="158"/>
      <c r="AC612" s="158"/>
      <c r="AD612" s="158"/>
      <c r="AE612" s="158"/>
    </row>
    <row r="613" spans="1:31" ht="13.5" customHeight="1" x14ac:dyDescent="0.15">
      <c r="A613" s="158"/>
      <c r="B613" s="158"/>
      <c r="C613" s="158"/>
      <c r="D613" s="158"/>
      <c r="E613" s="158"/>
      <c r="F613" s="158"/>
      <c r="G613" s="158"/>
      <c r="H613" s="158"/>
      <c r="I613" s="158"/>
      <c r="J613" s="158"/>
      <c r="K613" s="158"/>
      <c r="L613" s="158"/>
      <c r="M613" s="158"/>
      <c r="N613" s="158"/>
      <c r="O613" s="158"/>
      <c r="P613" s="158"/>
      <c r="Q613" s="158"/>
      <c r="R613" s="158"/>
      <c r="S613" s="158"/>
      <c r="T613" s="158"/>
      <c r="U613" s="158"/>
      <c r="V613" s="158"/>
      <c r="W613" s="158"/>
      <c r="X613" s="158"/>
      <c r="Y613" s="158"/>
      <c r="Z613" s="158"/>
      <c r="AA613" s="158"/>
      <c r="AB613" s="158"/>
      <c r="AC613" s="158"/>
      <c r="AD613" s="158"/>
      <c r="AE613" s="158"/>
    </row>
    <row r="614" spans="1:31" ht="13.5" customHeight="1" x14ac:dyDescent="0.15">
      <c r="A614" s="158"/>
      <c r="B614" s="158"/>
      <c r="C614" s="158"/>
      <c r="D614" s="158"/>
      <c r="E614" s="158"/>
      <c r="F614" s="158"/>
      <c r="G614" s="158"/>
      <c r="H614" s="158"/>
      <c r="I614" s="158"/>
      <c r="J614" s="158"/>
      <c r="K614" s="158"/>
      <c r="L614" s="158"/>
      <c r="M614" s="158"/>
      <c r="N614" s="158"/>
      <c r="O614" s="158"/>
      <c r="P614" s="158"/>
      <c r="Q614" s="158"/>
      <c r="R614" s="158"/>
      <c r="S614" s="158"/>
      <c r="T614" s="158"/>
      <c r="U614" s="158"/>
      <c r="V614" s="158"/>
      <c r="W614" s="158"/>
      <c r="X614" s="158"/>
      <c r="Y614" s="158"/>
      <c r="Z614" s="158"/>
      <c r="AA614" s="158"/>
      <c r="AB614" s="158"/>
      <c r="AC614" s="158"/>
      <c r="AD614" s="158"/>
      <c r="AE614" s="158"/>
    </row>
    <row r="615" spans="1:31" ht="13.5" customHeight="1" x14ac:dyDescent="0.15">
      <c r="A615" s="158"/>
      <c r="B615" s="158"/>
      <c r="C615" s="158"/>
      <c r="D615" s="158"/>
      <c r="E615" s="158"/>
      <c r="F615" s="158"/>
      <c r="G615" s="158"/>
      <c r="H615" s="158"/>
      <c r="I615" s="158"/>
      <c r="J615" s="158"/>
      <c r="K615" s="158"/>
      <c r="L615" s="158"/>
      <c r="M615" s="158"/>
      <c r="N615" s="158"/>
      <c r="O615" s="158"/>
      <c r="P615" s="158"/>
      <c r="Q615" s="158"/>
      <c r="R615" s="158"/>
      <c r="S615" s="158"/>
      <c r="T615" s="158"/>
      <c r="U615" s="158"/>
      <c r="V615" s="158"/>
      <c r="W615" s="158"/>
      <c r="X615" s="158"/>
      <c r="Y615" s="158"/>
      <c r="Z615" s="158"/>
      <c r="AA615" s="158"/>
      <c r="AB615" s="158"/>
      <c r="AC615" s="158"/>
      <c r="AD615" s="158"/>
      <c r="AE615" s="158"/>
    </row>
    <row r="616" spans="1:31" ht="13.5" customHeight="1" x14ac:dyDescent="0.15">
      <c r="A616" s="158"/>
      <c r="B616" s="158"/>
      <c r="C616" s="158"/>
      <c r="D616" s="158"/>
      <c r="E616" s="158"/>
      <c r="F616" s="158"/>
      <c r="G616" s="158"/>
      <c r="H616" s="158"/>
      <c r="I616" s="158"/>
      <c r="J616" s="158"/>
      <c r="K616" s="158"/>
      <c r="L616" s="158"/>
      <c r="M616" s="158"/>
      <c r="N616" s="158"/>
      <c r="O616" s="158"/>
      <c r="P616" s="158"/>
      <c r="Q616" s="158"/>
      <c r="R616" s="158"/>
      <c r="S616" s="158"/>
      <c r="T616" s="158"/>
      <c r="U616" s="158"/>
      <c r="V616" s="158"/>
      <c r="W616" s="158"/>
      <c r="X616" s="158"/>
      <c r="Y616" s="158"/>
      <c r="Z616" s="158"/>
      <c r="AA616" s="158"/>
      <c r="AB616" s="158"/>
      <c r="AC616" s="158"/>
      <c r="AD616" s="158"/>
      <c r="AE616" s="158"/>
    </row>
    <row r="617" spans="1:31" ht="13.5" customHeight="1" x14ac:dyDescent="0.15">
      <c r="A617" s="158"/>
      <c r="B617" s="158"/>
      <c r="C617" s="158"/>
      <c r="D617" s="158"/>
      <c r="E617" s="158"/>
      <c r="F617" s="158"/>
      <c r="G617" s="158"/>
      <c r="H617" s="158"/>
      <c r="I617" s="158"/>
      <c r="J617" s="158"/>
      <c r="K617" s="158"/>
      <c r="L617" s="158"/>
      <c r="M617" s="158"/>
      <c r="N617" s="158"/>
      <c r="O617" s="158"/>
      <c r="P617" s="158"/>
      <c r="Q617" s="158"/>
      <c r="R617" s="158"/>
      <c r="S617" s="158"/>
      <c r="T617" s="158"/>
      <c r="U617" s="158"/>
      <c r="V617" s="158"/>
      <c r="W617" s="158"/>
      <c r="X617" s="158"/>
      <c r="Y617" s="158"/>
      <c r="Z617" s="158"/>
      <c r="AA617" s="158"/>
      <c r="AB617" s="158"/>
      <c r="AC617" s="158"/>
      <c r="AD617" s="158"/>
      <c r="AE617" s="158"/>
    </row>
    <row r="618" spans="1:31" ht="13.5" customHeight="1" x14ac:dyDescent="0.15">
      <c r="A618" s="158"/>
      <c r="B618" s="158"/>
      <c r="C618" s="158"/>
      <c r="D618" s="158"/>
      <c r="E618" s="158"/>
      <c r="F618" s="158"/>
      <c r="G618" s="158"/>
      <c r="H618" s="158"/>
      <c r="I618" s="158"/>
      <c r="J618" s="158"/>
      <c r="K618" s="158"/>
      <c r="L618" s="158"/>
      <c r="M618" s="158"/>
      <c r="N618" s="158"/>
      <c r="O618" s="158"/>
      <c r="P618" s="158"/>
      <c r="Q618" s="158"/>
      <c r="R618" s="158"/>
      <c r="S618" s="158"/>
      <c r="T618" s="158"/>
      <c r="U618" s="158"/>
      <c r="V618" s="158"/>
      <c r="W618" s="158"/>
      <c r="X618" s="158"/>
      <c r="Y618" s="158"/>
      <c r="Z618" s="158"/>
      <c r="AA618" s="158"/>
      <c r="AB618" s="158"/>
      <c r="AC618" s="158"/>
      <c r="AD618" s="158"/>
      <c r="AE618" s="158"/>
    </row>
    <row r="619" spans="1:31" ht="13.5" customHeight="1" x14ac:dyDescent="0.15">
      <c r="A619" s="158"/>
      <c r="B619" s="158"/>
      <c r="C619" s="158"/>
      <c r="D619" s="158"/>
      <c r="E619" s="158"/>
      <c r="F619" s="158"/>
      <c r="G619" s="158"/>
      <c r="H619" s="158"/>
      <c r="I619" s="158"/>
      <c r="J619" s="158"/>
      <c r="K619" s="158"/>
      <c r="L619" s="158"/>
      <c r="M619" s="158"/>
      <c r="N619" s="158"/>
      <c r="O619" s="158"/>
      <c r="P619" s="158"/>
      <c r="Q619" s="158"/>
      <c r="R619" s="158"/>
      <c r="S619" s="158"/>
      <c r="T619" s="158"/>
      <c r="U619" s="158"/>
      <c r="V619" s="158"/>
      <c r="W619" s="158"/>
      <c r="X619" s="158"/>
      <c r="Y619" s="158"/>
      <c r="Z619" s="158"/>
      <c r="AA619" s="158"/>
      <c r="AB619" s="158"/>
      <c r="AC619" s="158"/>
      <c r="AD619" s="158"/>
      <c r="AE619" s="158"/>
    </row>
    <row r="620" spans="1:31" ht="13.5" customHeight="1" x14ac:dyDescent="0.15">
      <c r="A620" s="158"/>
      <c r="B620" s="158"/>
      <c r="C620" s="158"/>
      <c r="D620" s="158"/>
      <c r="E620" s="158"/>
      <c r="F620" s="158"/>
      <c r="G620" s="158"/>
      <c r="H620" s="158"/>
      <c r="I620" s="158"/>
      <c r="J620" s="158"/>
      <c r="K620" s="158"/>
      <c r="L620" s="158"/>
      <c r="M620" s="158"/>
      <c r="N620" s="158"/>
      <c r="O620" s="158"/>
      <c r="P620" s="158"/>
      <c r="Q620" s="158"/>
      <c r="R620" s="158"/>
      <c r="S620" s="158"/>
      <c r="T620" s="158"/>
      <c r="U620" s="158"/>
      <c r="V620" s="158"/>
      <c r="W620" s="158"/>
      <c r="X620" s="158"/>
      <c r="Y620" s="158"/>
      <c r="Z620" s="158"/>
      <c r="AA620" s="158"/>
      <c r="AB620" s="158"/>
      <c r="AC620" s="158"/>
      <c r="AD620" s="158"/>
      <c r="AE620" s="158"/>
    </row>
    <row r="621" spans="1:31" ht="13.5" customHeight="1" x14ac:dyDescent="0.15">
      <c r="A621" s="158"/>
      <c r="B621" s="158"/>
      <c r="C621" s="158"/>
      <c r="D621" s="158"/>
      <c r="E621" s="158"/>
      <c r="F621" s="158"/>
      <c r="G621" s="158"/>
      <c r="H621" s="158"/>
      <c r="I621" s="158"/>
      <c r="J621" s="158"/>
      <c r="K621" s="158"/>
      <c r="L621" s="158"/>
      <c r="M621" s="158"/>
      <c r="N621" s="158"/>
      <c r="O621" s="158"/>
      <c r="P621" s="158"/>
      <c r="Q621" s="158"/>
      <c r="R621" s="158"/>
      <c r="S621" s="158"/>
      <c r="T621" s="158"/>
      <c r="U621" s="158"/>
      <c r="V621" s="158"/>
      <c r="W621" s="158"/>
      <c r="X621" s="158"/>
      <c r="Y621" s="158"/>
      <c r="Z621" s="158"/>
      <c r="AA621" s="158"/>
      <c r="AB621" s="158"/>
      <c r="AC621" s="158"/>
      <c r="AD621" s="158"/>
      <c r="AE621" s="158"/>
    </row>
    <row r="622" spans="1:31" ht="13.5" customHeight="1" x14ac:dyDescent="0.15">
      <c r="A622" s="158"/>
      <c r="B622" s="158"/>
      <c r="C622" s="158"/>
      <c r="D622" s="158"/>
      <c r="E622" s="158"/>
      <c r="F622" s="158"/>
      <c r="G622" s="158"/>
      <c r="H622" s="158"/>
      <c r="I622" s="158"/>
      <c r="J622" s="158"/>
      <c r="K622" s="158"/>
      <c r="L622" s="158"/>
      <c r="M622" s="158"/>
      <c r="N622" s="158"/>
      <c r="O622" s="158"/>
      <c r="P622" s="158"/>
      <c r="Q622" s="158"/>
      <c r="R622" s="158"/>
      <c r="S622" s="158"/>
      <c r="T622" s="158"/>
      <c r="U622" s="158"/>
      <c r="V622" s="158"/>
      <c r="W622" s="158"/>
      <c r="X622" s="158"/>
      <c r="Y622" s="158"/>
      <c r="Z622" s="158"/>
      <c r="AA622" s="158"/>
      <c r="AB622" s="158"/>
      <c r="AC622" s="158"/>
      <c r="AD622" s="158"/>
      <c r="AE622" s="158"/>
    </row>
    <row r="623" spans="1:31" ht="13.5" customHeight="1" x14ac:dyDescent="0.15">
      <c r="A623" s="158"/>
      <c r="B623" s="158"/>
      <c r="C623" s="158"/>
      <c r="D623" s="158"/>
      <c r="E623" s="158"/>
      <c r="F623" s="158"/>
      <c r="G623" s="158"/>
      <c r="H623" s="158"/>
      <c r="I623" s="158"/>
      <c r="J623" s="158"/>
      <c r="K623" s="158"/>
      <c r="L623" s="158"/>
      <c r="M623" s="158"/>
      <c r="N623" s="158"/>
      <c r="O623" s="158"/>
      <c r="P623" s="158"/>
      <c r="Q623" s="158"/>
      <c r="R623" s="158"/>
      <c r="S623" s="158"/>
      <c r="T623" s="158"/>
      <c r="U623" s="158"/>
      <c r="V623" s="158"/>
      <c r="W623" s="158"/>
      <c r="X623" s="158"/>
      <c r="Y623" s="158"/>
      <c r="Z623" s="158"/>
      <c r="AA623" s="158"/>
      <c r="AB623" s="158"/>
      <c r="AC623" s="158"/>
      <c r="AD623" s="158"/>
      <c r="AE623" s="158"/>
    </row>
    <row r="624" spans="1:31" ht="13.5" customHeight="1" x14ac:dyDescent="0.15">
      <c r="A624" s="158"/>
      <c r="B624" s="158"/>
      <c r="C624" s="158"/>
      <c r="D624" s="158"/>
      <c r="E624" s="158"/>
      <c r="F624" s="158"/>
      <c r="G624" s="158"/>
      <c r="H624" s="158"/>
      <c r="I624" s="158"/>
      <c r="J624" s="158"/>
      <c r="K624" s="158"/>
      <c r="L624" s="158"/>
      <c r="M624" s="158"/>
      <c r="N624" s="158"/>
      <c r="O624" s="158"/>
      <c r="P624" s="158"/>
      <c r="Q624" s="158"/>
      <c r="R624" s="158"/>
      <c r="S624" s="158"/>
      <c r="T624" s="158"/>
      <c r="U624" s="158"/>
      <c r="V624" s="158"/>
      <c r="W624" s="158"/>
      <c r="X624" s="158"/>
      <c r="Y624" s="158"/>
      <c r="Z624" s="158"/>
      <c r="AA624" s="158"/>
      <c r="AB624" s="158"/>
      <c r="AC624" s="158"/>
      <c r="AD624" s="158"/>
      <c r="AE624" s="158"/>
    </row>
    <row r="625" spans="1:31" ht="13.5" customHeight="1" x14ac:dyDescent="0.15">
      <c r="A625" s="158"/>
      <c r="B625" s="158"/>
      <c r="C625" s="158"/>
      <c r="D625" s="158"/>
      <c r="E625" s="158"/>
      <c r="F625" s="158"/>
      <c r="G625" s="158"/>
      <c r="H625" s="158"/>
      <c r="I625" s="158"/>
      <c r="J625" s="158"/>
      <c r="K625" s="158"/>
      <c r="L625" s="158"/>
      <c r="M625" s="158"/>
      <c r="N625" s="158"/>
      <c r="O625" s="158"/>
      <c r="P625" s="158"/>
      <c r="Q625" s="158"/>
      <c r="R625" s="158"/>
      <c r="S625" s="158"/>
      <c r="T625" s="158"/>
      <c r="U625" s="158"/>
      <c r="V625" s="158"/>
      <c r="W625" s="158"/>
      <c r="X625" s="158"/>
      <c r="Y625" s="158"/>
      <c r="Z625" s="158"/>
      <c r="AA625" s="158"/>
      <c r="AB625" s="158"/>
      <c r="AC625" s="158"/>
      <c r="AD625" s="158"/>
      <c r="AE625" s="158"/>
    </row>
    <row r="626" spans="1:31" ht="13.5" customHeight="1" x14ac:dyDescent="0.15">
      <c r="A626" s="158"/>
      <c r="B626" s="158"/>
      <c r="C626" s="158"/>
      <c r="D626" s="158"/>
      <c r="E626" s="158"/>
      <c r="F626" s="158"/>
      <c r="G626" s="158"/>
      <c r="H626" s="158"/>
      <c r="I626" s="158"/>
      <c r="J626" s="158"/>
      <c r="K626" s="158"/>
      <c r="L626" s="158"/>
      <c r="M626" s="158"/>
      <c r="N626" s="158"/>
      <c r="O626" s="158"/>
      <c r="P626" s="158"/>
      <c r="Q626" s="158"/>
      <c r="R626" s="158"/>
      <c r="S626" s="158"/>
      <c r="T626" s="158"/>
      <c r="U626" s="158"/>
      <c r="V626" s="158"/>
      <c r="W626" s="158"/>
      <c r="X626" s="158"/>
      <c r="Y626" s="158"/>
      <c r="Z626" s="158"/>
      <c r="AA626" s="158"/>
      <c r="AB626" s="158"/>
      <c r="AC626" s="158"/>
      <c r="AD626" s="158"/>
      <c r="AE626" s="158"/>
    </row>
    <row r="627" spans="1:31" ht="13.5" customHeight="1" x14ac:dyDescent="0.15">
      <c r="A627" s="158"/>
      <c r="B627" s="158"/>
      <c r="C627" s="158"/>
      <c r="D627" s="158"/>
      <c r="E627" s="158"/>
      <c r="F627" s="158"/>
      <c r="G627" s="158"/>
      <c r="H627" s="158"/>
      <c r="I627" s="158"/>
      <c r="J627" s="158"/>
      <c r="K627" s="158"/>
      <c r="L627" s="158"/>
      <c r="M627" s="158"/>
      <c r="N627" s="158"/>
      <c r="O627" s="158"/>
      <c r="P627" s="158"/>
      <c r="Q627" s="158"/>
      <c r="R627" s="158"/>
      <c r="S627" s="158"/>
      <c r="T627" s="158"/>
      <c r="U627" s="158"/>
      <c r="V627" s="158"/>
      <c r="W627" s="158"/>
      <c r="X627" s="158"/>
      <c r="Y627" s="158"/>
      <c r="Z627" s="158"/>
      <c r="AA627" s="158"/>
      <c r="AB627" s="158"/>
      <c r="AC627" s="158"/>
      <c r="AD627" s="158"/>
      <c r="AE627" s="158"/>
    </row>
    <row r="628" spans="1:31" ht="13.5" customHeight="1" x14ac:dyDescent="0.15">
      <c r="A628" s="158"/>
      <c r="B628" s="158"/>
      <c r="C628" s="158"/>
      <c r="D628" s="158"/>
      <c r="E628" s="158"/>
      <c r="F628" s="158"/>
      <c r="G628" s="158"/>
      <c r="H628" s="158"/>
      <c r="I628" s="158"/>
      <c r="J628" s="158"/>
      <c r="K628" s="158"/>
      <c r="L628" s="158"/>
      <c r="M628" s="158"/>
      <c r="N628" s="158"/>
      <c r="O628" s="158"/>
      <c r="P628" s="158"/>
      <c r="Q628" s="158"/>
      <c r="R628" s="158"/>
      <c r="S628" s="158"/>
      <c r="T628" s="158"/>
      <c r="U628" s="158"/>
      <c r="V628" s="158"/>
      <c r="W628" s="158"/>
      <c r="X628" s="158"/>
      <c r="Y628" s="158"/>
      <c r="Z628" s="158"/>
      <c r="AA628" s="158"/>
      <c r="AB628" s="158"/>
      <c r="AC628" s="158"/>
      <c r="AD628" s="158"/>
      <c r="AE628" s="158"/>
    </row>
    <row r="629" spans="1:31" ht="13.5" customHeight="1" x14ac:dyDescent="0.15">
      <c r="A629" s="158"/>
      <c r="B629" s="158"/>
      <c r="C629" s="158"/>
      <c r="D629" s="158"/>
      <c r="E629" s="158"/>
      <c r="F629" s="158"/>
      <c r="G629" s="158"/>
      <c r="H629" s="158"/>
      <c r="I629" s="158"/>
      <c r="J629" s="158"/>
      <c r="K629" s="158"/>
      <c r="L629" s="158"/>
      <c r="M629" s="158"/>
      <c r="N629" s="158"/>
      <c r="O629" s="158"/>
      <c r="P629" s="158"/>
      <c r="Q629" s="158"/>
      <c r="R629" s="158"/>
      <c r="S629" s="158"/>
      <c r="T629" s="158"/>
      <c r="U629" s="158"/>
      <c r="V629" s="158"/>
      <c r="W629" s="158"/>
      <c r="X629" s="158"/>
      <c r="Y629" s="158"/>
      <c r="Z629" s="158"/>
      <c r="AA629" s="158"/>
      <c r="AB629" s="158"/>
      <c r="AC629" s="158"/>
      <c r="AD629" s="158"/>
      <c r="AE629" s="158"/>
    </row>
    <row r="630" spans="1:31" ht="13.5" customHeight="1" x14ac:dyDescent="0.15">
      <c r="A630" s="158"/>
      <c r="B630" s="158"/>
      <c r="C630" s="158"/>
      <c r="D630" s="158"/>
      <c r="E630" s="158"/>
      <c r="F630" s="158"/>
      <c r="G630" s="158"/>
      <c r="H630" s="158"/>
      <c r="I630" s="158"/>
      <c r="J630" s="158"/>
      <c r="K630" s="158"/>
      <c r="L630" s="158"/>
      <c r="M630" s="158"/>
      <c r="N630" s="158"/>
      <c r="O630" s="158"/>
      <c r="P630" s="158"/>
      <c r="Q630" s="158"/>
      <c r="R630" s="158"/>
      <c r="S630" s="158"/>
      <c r="T630" s="158"/>
      <c r="U630" s="158"/>
      <c r="V630" s="158"/>
      <c r="W630" s="158"/>
      <c r="X630" s="158"/>
      <c r="Y630" s="158"/>
      <c r="Z630" s="158"/>
      <c r="AA630" s="158"/>
      <c r="AB630" s="158"/>
      <c r="AC630" s="158"/>
      <c r="AD630" s="158"/>
      <c r="AE630" s="158"/>
    </row>
    <row r="631" spans="1:31" ht="13.5" customHeight="1" x14ac:dyDescent="0.15">
      <c r="A631" s="158"/>
      <c r="B631" s="158"/>
      <c r="C631" s="158"/>
      <c r="D631" s="158"/>
      <c r="E631" s="158"/>
      <c r="F631" s="158"/>
      <c r="G631" s="158"/>
      <c r="H631" s="158"/>
      <c r="I631" s="158"/>
      <c r="J631" s="158"/>
      <c r="K631" s="158"/>
      <c r="L631" s="158"/>
      <c r="M631" s="158"/>
      <c r="N631" s="158"/>
      <c r="O631" s="158"/>
      <c r="P631" s="158"/>
      <c r="Q631" s="158"/>
      <c r="R631" s="158"/>
      <c r="S631" s="158"/>
      <c r="T631" s="158"/>
      <c r="U631" s="158"/>
      <c r="V631" s="158"/>
      <c r="W631" s="158"/>
      <c r="X631" s="158"/>
      <c r="Y631" s="158"/>
      <c r="Z631" s="158"/>
      <c r="AA631" s="158"/>
      <c r="AB631" s="158"/>
      <c r="AC631" s="158"/>
      <c r="AD631" s="158"/>
      <c r="AE631" s="158"/>
    </row>
    <row r="632" spans="1:31" ht="13.5" customHeight="1" x14ac:dyDescent="0.15">
      <c r="A632" s="158"/>
      <c r="B632" s="158"/>
      <c r="C632" s="158"/>
      <c r="D632" s="158"/>
      <c r="E632" s="158"/>
      <c r="F632" s="158"/>
      <c r="G632" s="158"/>
      <c r="H632" s="158"/>
      <c r="I632" s="158"/>
      <c r="J632" s="158"/>
      <c r="K632" s="158"/>
      <c r="L632" s="158"/>
      <c r="M632" s="158"/>
      <c r="N632" s="158"/>
      <c r="O632" s="158"/>
      <c r="P632" s="158"/>
      <c r="Q632" s="158"/>
      <c r="R632" s="158"/>
      <c r="S632" s="158"/>
      <c r="T632" s="158"/>
      <c r="U632" s="158"/>
      <c r="V632" s="158"/>
      <c r="W632" s="158"/>
      <c r="X632" s="158"/>
      <c r="Y632" s="158"/>
      <c r="Z632" s="158"/>
      <c r="AA632" s="158"/>
      <c r="AB632" s="158"/>
      <c r="AC632" s="158"/>
      <c r="AD632" s="158"/>
      <c r="AE632" s="158"/>
    </row>
    <row r="633" spans="1:31" ht="13.5" customHeight="1" x14ac:dyDescent="0.15">
      <c r="A633" s="158"/>
      <c r="B633" s="158"/>
      <c r="C633" s="158"/>
      <c r="D633" s="158"/>
      <c r="E633" s="158"/>
      <c r="F633" s="158"/>
      <c r="G633" s="158"/>
      <c r="H633" s="158"/>
      <c r="I633" s="158"/>
      <c r="J633" s="158"/>
      <c r="K633" s="158"/>
      <c r="L633" s="158"/>
      <c r="M633" s="158"/>
      <c r="N633" s="158"/>
      <c r="O633" s="158"/>
      <c r="P633" s="158"/>
      <c r="Q633" s="158"/>
      <c r="R633" s="158"/>
      <c r="S633" s="158"/>
      <c r="T633" s="158"/>
      <c r="U633" s="158"/>
      <c r="V633" s="158"/>
      <c r="W633" s="158"/>
      <c r="X633" s="158"/>
      <c r="Y633" s="158"/>
      <c r="Z633" s="158"/>
      <c r="AA633" s="158"/>
      <c r="AB633" s="158"/>
      <c r="AC633" s="158"/>
      <c r="AD633" s="158"/>
      <c r="AE633" s="158"/>
    </row>
    <row r="634" spans="1:31" ht="13.5" customHeight="1" x14ac:dyDescent="0.15">
      <c r="A634" s="158"/>
      <c r="B634" s="158"/>
      <c r="C634" s="158"/>
      <c r="D634" s="158"/>
      <c r="E634" s="158"/>
      <c r="F634" s="158"/>
      <c r="G634" s="158"/>
      <c r="H634" s="158"/>
      <c r="I634" s="158"/>
      <c r="J634" s="158"/>
      <c r="K634" s="158"/>
      <c r="L634" s="158"/>
      <c r="M634" s="158"/>
      <c r="N634" s="158"/>
      <c r="O634" s="158"/>
      <c r="P634" s="158"/>
      <c r="Q634" s="158"/>
      <c r="R634" s="158"/>
      <c r="S634" s="158"/>
      <c r="T634" s="158"/>
      <c r="U634" s="158"/>
      <c r="V634" s="158"/>
      <c r="W634" s="158"/>
      <c r="X634" s="158"/>
      <c r="Y634" s="158"/>
      <c r="Z634" s="158"/>
      <c r="AA634" s="158"/>
      <c r="AB634" s="158"/>
      <c r="AC634" s="158"/>
      <c r="AD634" s="158"/>
      <c r="AE634" s="158"/>
    </row>
    <row r="635" spans="1:31" ht="13.5" customHeight="1" x14ac:dyDescent="0.15">
      <c r="A635" s="158"/>
      <c r="B635" s="158"/>
      <c r="C635" s="158"/>
      <c r="D635" s="158"/>
      <c r="E635" s="158"/>
      <c r="F635" s="158"/>
      <c r="G635" s="158"/>
      <c r="H635" s="158"/>
      <c r="I635" s="158"/>
      <c r="J635" s="158"/>
      <c r="K635" s="158"/>
      <c r="L635" s="158"/>
      <c r="M635" s="158"/>
      <c r="N635" s="158"/>
      <c r="O635" s="158"/>
      <c r="P635" s="158"/>
      <c r="Q635" s="158"/>
      <c r="R635" s="158"/>
      <c r="S635" s="158"/>
      <c r="T635" s="158"/>
      <c r="U635" s="158"/>
      <c r="V635" s="158"/>
      <c r="W635" s="158"/>
      <c r="X635" s="158"/>
      <c r="Y635" s="158"/>
      <c r="Z635" s="158"/>
      <c r="AA635" s="158"/>
      <c r="AB635" s="158"/>
      <c r="AC635" s="158"/>
      <c r="AD635" s="158"/>
      <c r="AE635" s="158"/>
    </row>
    <row r="636" spans="1:31" ht="13.5" customHeight="1" x14ac:dyDescent="0.15">
      <c r="A636" s="158"/>
      <c r="B636" s="158"/>
      <c r="C636" s="158"/>
      <c r="D636" s="158"/>
      <c r="E636" s="158"/>
      <c r="F636" s="158"/>
      <c r="G636" s="158"/>
      <c r="H636" s="158"/>
      <c r="I636" s="158"/>
      <c r="J636" s="158"/>
      <c r="K636" s="158"/>
      <c r="L636" s="158"/>
      <c r="M636" s="158"/>
      <c r="N636" s="158"/>
      <c r="O636" s="158"/>
      <c r="P636" s="158"/>
      <c r="Q636" s="158"/>
      <c r="R636" s="158"/>
      <c r="S636" s="158"/>
      <c r="T636" s="158"/>
      <c r="U636" s="158"/>
      <c r="V636" s="158"/>
      <c r="W636" s="158"/>
      <c r="X636" s="158"/>
      <c r="Y636" s="158"/>
      <c r="Z636" s="158"/>
      <c r="AA636" s="158"/>
      <c r="AB636" s="158"/>
      <c r="AC636" s="158"/>
      <c r="AD636" s="158"/>
      <c r="AE636" s="158"/>
    </row>
    <row r="637" spans="1:31" ht="13.5" customHeight="1" x14ac:dyDescent="0.15">
      <c r="A637" s="158"/>
      <c r="B637" s="158"/>
      <c r="C637" s="158"/>
      <c r="D637" s="158"/>
      <c r="E637" s="158"/>
      <c r="F637" s="158"/>
      <c r="G637" s="158"/>
      <c r="H637" s="158"/>
      <c r="I637" s="158"/>
      <c r="J637" s="158"/>
      <c r="K637" s="158"/>
      <c r="L637" s="158"/>
      <c r="M637" s="158"/>
      <c r="N637" s="158"/>
      <c r="O637" s="158"/>
      <c r="P637" s="158"/>
      <c r="Q637" s="158"/>
      <c r="R637" s="158"/>
      <c r="S637" s="158"/>
      <c r="T637" s="158"/>
      <c r="U637" s="158"/>
      <c r="V637" s="158"/>
      <c r="W637" s="158"/>
      <c r="X637" s="158"/>
      <c r="Y637" s="158"/>
      <c r="Z637" s="158"/>
      <c r="AA637" s="158"/>
      <c r="AB637" s="158"/>
      <c r="AC637" s="158"/>
      <c r="AD637" s="158"/>
      <c r="AE637" s="158"/>
    </row>
    <row r="638" spans="1:31" ht="13.5" customHeight="1" x14ac:dyDescent="0.15">
      <c r="A638" s="158"/>
      <c r="B638" s="158"/>
      <c r="C638" s="158"/>
      <c r="D638" s="158"/>
      <c r="E638" s="158"/>
      <c r="F638" s="158"/>
      <c r="G638" s="158"/>
      <c r="H638" s="158"/>
      <c r="I638" s="158"/>
      <c r="J638" s="158"/>
      <c r="K638" s="158"/>
      <c r="L638" s="158"/>
      <c r="M638" s="158"/>
      <c r="N638" s="158"/>
      <c r="O638" s="158"/>
      <c r="P638" s="158"/>
      <c r="Q638" s="158"/>
      <c r="R638" s="158"/>
      <c r="S638" s="158"/>
      <c r="T638" s="158"/>
      <c r="U638" s="158"/>
      <c r="V638" s="158"/>
      <c r="W638" s="158"/>
      <c r="X638" s="158"/>
      <c r="Y638" s="158"/>
      <c r="Z638" s="158"/>
      <c r="AA638" s="158"/>
      <c r="AB638" s="158"/>
      <c r="AC638" s="158"/>
      <c r="AD638" s="158"/>
      <c r="AE638" s="158"/>
    </row>
    <row r="639" spans="1:31" ht="13.5" customHeight="1" x14ac:dyDescent="0.15">
      <c r="A639" s="158"/>
      <c r="B639" s="158"/>
      <c r="C639" s="158"/>
      <c r="D639" s="158"/>
      <c r="E639" s="158"/>
      <c r="F639" s="158"/>
      <c r="G639" s="158"/>
      <c r="H639" s="158"/>
      <c r="I639" s="158"/>
      <c r="J639" s="158"/>
      <c r="K639" s="158"/>
      <c r="L639" s="158"/>
      <c r="M639" s="158"/>
      <c r="N639" s="158"/>
      <c r="O639" s="158"/>
      <c r="P639" s="158"/>
      <c r="Q639" s="158"/>
      <c r="R639" s="158"/>
      <c r="S639" s="158"/>
      <c r="T639" s="158"/>
      <c r="U639" s="158"/>
      <c r="V639" s="158"/>
      <c r="W639" s="158"/>
      <c r="X639" s="158"/>
      <c r="Y639" s="158"/>
      <c r="Z639" s="158"/>
      <c r="AA639" s="158"/>
      <c r="AB639" s="158"/>
      <c r="AC639" s="158"/>
      <c r="AD639" s="158"/>
      <c r="AE639" s="158"/>
    </row>
    <row r="640" spans="1:31" ht="13.5" customHeight="1" x14ac:dyDescent="0.15">
      <c r="A640" s="158"/>
      <c r="B640" s="158"/>
      <c r="C640" s="158"/>
      <c r="D640" s="158"/>
      <c r="E640" s="158"/>
      <c r="F640" s="158"/>
      <c r="G640" s="158"/>
      <c r="H640" s="158"/>
      <c r="I640" s="158"/>
      <c r="J640" s="158"/>
      <c r="K640" s="158"/>
      <c r="L640" s="158"/>
      <c r="M640" s="158"/>
      <c r="N640" s="158"/>
      <c r="O640" s="158"/>
      <c r="P640" s="158"/>
      <c r="Q640" s="158"/>
      <c r="R640" s="158"/>
      <c r="S640" s="158"/>
      <c r="T640" s="158"/>
      <c r="U640" s="158"/>
      <c r="V640" s="158"/>
      <c r="W640" s="158"/>
      <c r="X640" s="158"/>
      <c r="Y640" s="158"/>
      <c r="Z640" s="158"/>
      <c r="AA640" s="158"/>
      <c r="AB640" s="158"/>
      <c r="AC640" s="158"/>
      <c r="AD640" s="158"/>
      <c r="AE640" s="158"/>
    </row>
    <row r="641" spans="1:31" ht="13.5" customHeight="1" x14ac:dyDescent="0.15">
      <c r="A641" s="158"/>
      <c r="B641" s="158"/>
      <c r="C641" s="158"/>
      <c r="D641" s="158"/>
      <c r="E641" s="158"/>
      <c r="F641" s="158"/>
      <c r="G641" s="158"/>
      <c r="H641" s="158"/>
      <c r="I641" s="158"/>
      <c r="J641" s="158"/>
      <c r="K641" s="158"/>
      <c r="L641" s="158"/>
      <c r="M641" s="158"/>
      <c r="N641" s="158"/>
      <c r="O641" s="158"/>
      <c r="P641" s="158"/>
      <c r="Q641" s="158"/>
      <c r="R641" s="158"/>
      <c r="S641" s="158"/>
      <c r="T641" s="158"/>
      <c r="U641" s="158"/>
      <c r="V641" s="158"/>
      <c r="W641" s="158"/>
      <c r="X641" s="158"/>
      <c r="Y641" s="158"/>
      <c r="Z641" s="158"/>
      <c r="AA641" s="158"/>
      <c r="AB641" s="158"/>
      <c r="AC641" s="158"/>
      <c r="AD641" s="158"/>
      <c r="AE641" s="158"/>
    </row>
    <row r="642" spans="1:31" ht="13.5" customHeight="1" x14ac:dyDescent="0.15">
      <c r="A642" s="158"/>
      <c r="B642" s="158"/>
      <c r="C642" s="158"/>
      <c r="D642" s="158"/>
      <c r="E642" s="158"/>
      <c r="F642" s="158"/>
      <c r="G642" s="158"/>
      <c r="H642" s="158"/>
      <c r="I642" s="158"/>
      <c r="J642" s="158"/>
      <c r="K642" s="158"/>
      <c r="L642" s="158"/>
      <c r="M642" s="158"/>
      <c r="N642" s="158"/>
      <c r="O642" s="158"/>
      <c r="P642" s="158"/>
      <c r="Q642" s="158"/>
      <c r="R642" s="158"/>
      <c r="S642" s="158"/>
      <c r="T642" s="158"/>
      <c r="U642" s="158"/>
      <c r="V642" s="158"/>
      <c r="W642" s="158"/>
      <c r="X642" s="158"/>
      <c r="Y642" s="158"/>
      <c r="Z642" s="158"/>
      <c r="AA642" s="158"/>
      <c r="AB642" s="158"/>
      <c r="AC642" s="158"/>
      <c r="AD642" s="158"/>
      <c r="AE642" s="158"/>
    </row>
    <row r="643" spans="1:31" ht="13.5" customHeight="1" x14ac:dyDescent="0.15">
      <c r="A643" s="158"/>
      <c r="B643" s="158"/>
      <c r="C643" s="158"/>
      <c r="D643" s="158"/>
      <c r="E643" s="158"/>
      <c r="F643" s="158"/>
      <c r="G643" s="158"/>
      <c r="H643" s="158"/>
      <c r="I643" s="158"/>
      <c r="J643" s="158"/>
      <c r="K643" s="158"/>
      <c r="L643" s="158"/>
      <c r="M643" s="158"/>
      <c r="N643" s="158"/>
      <c r="O643" s="158"/>
      <c r="P643" s="158"/>
      <c r="Q643" s="158"/>
      <c r="R643" s="158"/>
      <c r="S643" s="158"/>
      <c r="T643" s="158"/>
      <c r="U643" s="158"/>
      <c r="V643" s="158"/>
      <c r="W643" s="158"/>
      <c r="X643" s="158"/>
      <c r="Y643" s="158"/>
      <c r="Z643" s="158"/>
      <c r="AA643" s="158"/>
      <c r="AB643" s="158"/>
      <c r="AC643" s="158"/>
      <c r="AD643" s="158"/>
      <c r="AE643" s="158"/>
    </row>
    <row r="644" spans="1:31" ht="13.5" customHeight="1" x14ac:dyDescent="0.15">
      <c r="A644" s="158"/>
      <c r="B644" s="158"/>
      <c r="C644" s="158"/>
      <c r="D644" s="158"/>
      <c r="E644" s="158"/>
      <c r="F644" s="158"/>
      <c r="G644" s="158"/>
      <c r="H644" s="158"/>
      <c r="I644" s="158"/>
      <c r="J644" s="158"/>
      <c r="K644" s="158"/>
      <c r="L644" s="158"/>
      <c r="M644" s="158"/>
      <c r="N644" s="158"/>
      <c r="O644" s="158"/>
      <c r="P644" s="158"/>
      <c r="Q644" s="158"/>
      <c r="R644" s="158"/>
      <c r="S644" s="158"/>
      <c r="T644" s="158"/>
      <c r="U644" s="158"/>
      <c r="V644" s="158"/>
      <c r="W644" s="158"/>
      <c r="X644" s="158"/>
      <c r="Y644" s="158"/>
      <c r="Z644" s="158"/>
      <c r="AA644" s="158"/>
      <c r="AB644" s="158"/>
      <c r="AC644" s="158"/>
      <c r="AD644" s="158"/>
      <c r="AE644" s="158"/>
    </row>
    <row r="645" spans="1:31" ht="13.5" customHeight="1" x14ac:dyDescent="0.15">
      <c r="A645" s="158"/>
      <c r="B645" s="158"/>
      <c r="C645" s="158"/>
      <c r="D645" s="158"/>
      <c r="E645" s="158"/>
      <c r="F645" s="158"/>
      <c r="G645" s="158"/>
      <c r="H645" s="158"/>
      <c r="I645" s="158"/>
      <c r="J645" s="158"/>
      <c r="K645" s="158"/>
      <c r="L645" s="158"/>
      <c r="M645" s="158"/>
      <c r="N645" s="158"/>
      <c r="O645" s="158"/>
      <c r="P645" s="158"/>
      <c r="Q645" s="158"/>
      <c r="R645" s="158"/>
      <c r="S645" s="158"/>
      <c r="T645" s="158"/>
      <c r="U645" s="158"/>
      <c r="V645" s="158"/>
      <c r="W645" s="158"/>
      <c r="X645" s="158"/>
      <c r="Y645" s="158"/>
      <c r="Z645" s="158"/>
      <c r="AA645" s="158"/>
      <c r="AB645" s="158"/>
      <c r="AC645" s="158"/>
      <c r="AD645" s="158"/>
      <c r="AE645" s="158"/>
    </row>
    <row r="646" spans="1:31" ht="13.5" customHeight="1" x14ac:dyDescent="0.15">
      <c r="A646" s="158"/>
      <c r="B646" s="158"/>
      <c r="C646" s="158"/>
      <c r="D646" s="158"/>
      <c r="E646" s="158"/>
      <c r="F646" s="158"/>
      <c r="G646" s="158"/>
      <c r="H646" s="158"/>
      <c r="I646" s="158"/>
      <c r="J646" s="158"/>
      <c r="K646" s="158"/>
      <c r="L646" s="158"/>
      <c r="M646" s="158"/>
      <c r="N646" s="158"/>
      <c r="O646" s="158"/>
      <c r="P646" s="158"/>
      <c r="Q646" s="158"/>
      <c r="R646" s="158"/>
      <c r="S646" s="158"/>
      <c r="T646" s="158"/>
      <c r="U646" s="158"/>
      <c r="V646" s="158"/>
      <c r="W646" s="158"/>
      <c r="X646" s="158"/>
      <c r="Y646" s="158"/>
      <c r="Z646" s="158"/>
      <c r="AA646" s="158"/>
      <c r="AB646" s="158"/>
      <c r="AC646" s="158"/>
      <c r="AD646" s="158"/>
      <c r="AE646" s="158"/>
    </row>
    <row r="647" spans="1:31" ht="13.5" customHeight="1" x14ac:dyDescent="0.15">
      <c r="A647" s="158"/>
      <c r="B647" s="158"/>
      <c r="C647" s="158"/>
      <c r="D647" s="158"/>
      <c r="E647" s="158"/>
      <c r="F647" s="158"/>
      <c r="G647" s="158"/>
      <c r="H647" s="158"/>
      <c r="I647" s="158"/>
      <c r="J647" s="158"/>
      <c r="K647" s="158"/>
      <c r="L647" s="158"/>
      <c r="M647" s="158"/>
      <c r="N647" s="158"/>
      <c r="O647" s="158"/>
      <c r="P647" s="158"/>
      <c r="Q647" s="158"/>
      <c r="R647" s="158"/>
      <c r="S647" s="158"/>
      <c r="T647" s="158"/>
      <c r="U647" s="158"/>
      <c r="V647" s="158"/>
      <c r="W647" s="158"/>
      <c r="X647" s="158"/>
      <c r="Y647" s="158"/>
      <c r="Z647" s="158"/>
      <c r="AA647" s="158"/>
      <c r="AB647" s="158"/>
      <c r="AC647" s="158"/>
      <c r="AD647" s="158"/>
      <c r="AE647" s="158"/>
    </row>
    <row r="648" spans="1:31" ht="13.5" customHeight="1" x14ac:dyDescent="0.15">
      <c r="A648" s="158"/>
      <c r="B648" s="158"/>
      <c r="C648" s="158"/>
      <c r="D648" s="158"/>
      <c r="E648" s="158"/>
      <c r="F648" s="158"/>
      <c r="G648" s="158"/>
      <c r="H648" s="158"/>
      <c r="I648" s="158"/>
      <c r="J648" s="158"/>
      <c r="K648" s="158"/>
      <c r="L648" s="158"/>
      <c r="M648" s="158"/>
      <c r="N648" s="158"/>
      <c r="O648" s="158"/>
      <c r="P648" s="158"/>
      <c r="Q648" s="158"/>
      <c r="R648" s="158"/>
      <c r="S648" s="158"/>
      <c r="T648" s="158"/>
      <c r="U648" s="158"/>
      <c r="V648" s="158"/>
      <c r="W648" s="158"/>
      <c r="X648" s="158"/>
      <c r="Y648" s="158"/>
      <c r="Z648" s="158"/>
      <c r="AA648" s="158"/>
      <c r="AB648" s="158"/>
      <c r="AC648" s="158"/>
      <c r="AD648" s="158"/>
      <c r="AE648" s="158"/>
    </row>
    <row r="649" spans="1:31" ht="13.5" customHeight="1" x14ac:dyDescent="0.15">
      <c r="A649" s="158"/>
      <c r="B649" s="158"/>
      <c r="C649" s="158"/>
      <c r="D649" s="158"/>
      <c r="E649" s="158"/>
      <c r="F649" s="158"/>
      <c r="G649" s="158"/>
      <c r="H649" s="158"/>
      <c r="I649" s="158"/>
      <c r="J649" s="158"/>
      <c r="K649" s="158"/>
      <c r="L649" s="158"/>
      <c r="M649" s="158"/>
      <c r="N649" s="158"/>
      <c r="O649" s="158"/>
      <c r="P649" s="158"/>
      <c r="Q649" s="158"/>
      <c r="R649" s="158"/>
      <c r="S649" s="158"/>
      <c r="T649" s="158"/>
      <c r="U649" s="158"/>
      <c r="V649" s="158"/>
      <c r="W649" s="158"/>
      <c r="X649" s="158"/>
      <c r="Y649" s="158"/>
      <c r="Z649" s="158"/>
      <c r="AA649" s="158"/>
      <c r="AB649" s="158"/>
      <c r="AC649" s="158"/>
      <c r="AD649" s="158"/>
      <c r="AE649" s="158"/>
    </row>
    <row r="650" spans="1:31" ht="0" hidden="1" customHeight="1" x14ac:dyDescent="0.15">
      <c r="A650" s="158"/>
      <c r="B650" s="158"/>
      <c r="C650" s="158"/>
      <c r="D650" s="158"/>
      <c r="E650" s="158"/>
      <c r="F650" s="158"/>
      <c r="G650" s="158"/>
      <c r="H650" s="158"/>
      <c r="I650" s="158"/>
      <c r="J650" s="158"/>
      <c r="K650" s="158"/>
      <c r="L650" s="158"/>
      <c r="M650" s="158"/>
      <c r="N650" s="158"/>
      <c r="O650" s="158"/>
      <c r="P650" s="158"/>
      <c r="Q650" s="158"/>
      <c r="R650" s="158"/>
      <c r="S650" s="158"/>
      <c r="T650" s="158"/>
      <c r="U650" s="158"/>
      <c r="V650" s="158"/>
      <c r="W650" s="158"/>
      <c r="X650" s="158"/>
      <c r="Y650" s="158"/>
      <c r="Z650" s="158"/>
      <c r="AA650" s="158"/>
      <c r="AB650" s="158"/>
      <c r="AC650" s="158"/>
      <c r="AD650" s="158"/>
      <c r="AE650" s="158"/>
    </row>
    <row r="651" spans="1:31" ht="0" hidden="1" customHeight="1" x14ac:dyDescent="0.15">
      <c r="A651" s="158"/>
      <c r="B651" s="158"/>
      <c r="C651" s="158"/>
      <c r="D651" s="158"/>
      <c r="E651" s="158"/>
      <c r="F651" s="158"/>
      <c r="G651" s="158"/>
      <c r="H651" s="158"/>
      <c r="I651" s="158"/>
      <c r="J651" s="158"/>
      <c r="K651" s="158"/>
      <c r="L651" s="158"/>
      <c r="M651" s="158"/>
      <c r="N651" s="158"/>
      <c r="O651" s="158"/>
      <c r="P651" s="158"/>
      <c r="Q651" s="158"/>
      <c r="R651" s="158"/>
      <c r="S651" s="158"/>
      <c r="T651" s="158"/>
      <c r="U651" s="158"/>
      <c r="V651" s="158"/>
      <c r="W651" s="158"/>
      <c r="X651" s="158"/>
      <c r="Y651" s="158"/>
      <c r="Z651" s="158"/>
      <c r="AA651" s="158"/>
      <c r="AB651" s="158"/>
      <c r="AC651" s="158"/>
      <c r="AD651" s="158"/>
      <c r="AE651" s="158"/>
    </row>
    <row r="652" spans="1:31" ht="0" hidden="1" customHeight="1" x14ac:dyDescent="0.15">
      <c r="A652" s="158"/>
      <c r="B652" s="158"/>
      <c r="C652" s="158"/>
      <c r="D652" s="158"/>
      <c r="E652" s="158"/>
      <c r="F652" s="158"/>
      <c r="G652" s="158"/>
      <c r="H652" s="158"/>
      <c r="I652" s="158"/>
      <c r="J652" s="158"/>
      <c r="K652" s="158"/>
      <c r="L652" s="158"/>
      <c r="M652" s="158"/>
      <c r="N652" s="158"/>
      <c r="O652" s="158"/>
      <c r="P652" s="158"/>
      <c r="Q652" s="158"/>
      <c r="R652" s="158"/>
      <c r="S652" s="158"/>
      <c r="T652" s="158"/>
      <c r="U652" s="158"/>
      <c r="V652" s="158"/>
      <c r="W652" s="158"/>
      <c r="X652" s="158"/>
      <c r="Y652" s="158"/>
      <c r="Z652" s="158"/>
      <c r="AA652" s="158"/>
      <c r="AB652" s="158"/>
      <c r="AC652" s="158"/>
      <c r="AD652" s="158"/>
      <c r="AE652" s="158"/>
    </row>
    <row r="653" spans="1:31" ht="0" hidden="1" customHeight="1" x14ac:dyDescent="0.15">
      <c r="A653" s="158"/>
      <c r="B653" s="158"/>
      <c r="C653" s="158"/>
      <c r="D653" s="158"/>
      <c r="E653" s="158"/>
      <c r="F653" s="158"/>
      <c r="G653" s="158"/>
      <c r="H653" s="158"/>
      <c r="I653" s="158"/>
      <c r="J653" s="158"/>
      <c r="K653" s="158"/>
      <c r="L653" s="158"/>
      <c r="M653" s="158"/>
      <c r="N653" s="158"/>
      <c r="O653" s="158"/>
      <c r="P653" s="158"/>
      <c r="Q653" s="158"/>
      <c r="R653" s="158"/>
      <c r="S653" s="158"/>
      <c r="T653" s="158"/>
      <c r="U653" s="158"/>
      <c r="V653" s="158"/>
      <c r="W653" s="158"/>
      <c r="X653" s="158"/>
      <c r="Y653" s="158"/>
      <c r="Z653" s="158"/>
      <c r="AA653" s="158"/>
      <c r="AB653" s="158"/>
      <c r="AC653" s="158"/>
      <c r="AD653" s="158"/>
      <c r="AE653" s="158"/>
    </row>
    <row r="654" spans="1:31" ht="0" hidden="1" customHeight="1" x14ac:dyDescent="0.15">
      <c r="A654" s="158"/>
      <c r="B654" s="158"/>
      <c r="C654" s="158"/>
      <c r="D654" s="158"/>
      <c r="E654" s="158"/>
      <c r="F654" s="158"/>
      <c r="G654" s="158"/>
      <c r="H654" s="158"/>
      <c r="I654" s="158"/>
      <c r="J654" s="158"/>
      <c r="K654" s="158"/>
      <c r="L654" s="158"/>
      <c r="M654" s="158"/>
      <c r="N654" s="158"/>
      <c r="O654" s="158"/>
      <c r="P654" s="158"/>
      <c r="Q654" s="158"/>
      <c r="R654" s="158"/>
      <c r="S654" s="158"/>
      <c r="T654" s="158"/>
      <c r="U654" s="158"/>
      <c r="V654" s="158"/>
      <c r="W654" s="158"/>
      <c r="X654" s="158"/>
      <c r="Y654" s="158"/>
      <c r="Z654" s="158"/>
      <c r="AA654" s="158"/>
      <c r="AB654" s="158"/>
      <c r="AC654" s="158"/>
      <c r="AD654" s="158"/>
      <c r="AE654" s="158"/>
    </row>
    <row r="655" spans="1:31" ht="0" hidden="1" customHeight="1" x14ac:dyDescent="0.15">
      <c r="A655" s="158"/>
      <c r="B655" s="158"/>
      <c r="C655" s="158"/>
      <c r="D655" s="158"/>
      <c r="E655" s="158"/>
      <c r="F655" s="158"/>
      <c r="G655" s="158"/>
      <c r="H655" s="158"/>
      <c r="I655" s="158"/>
      <c r="J655" s="158"/>
      <c r="K655" s="158"/>
      <c r="L655" s="158"/>
      <c r="M655" s="158"/>
      <c r="N655" s="158"/>
      <c r="O655" s="158"/>
      <c r="P655" s="158"/>
      <c r="Q655" s="158"/>
      <c r="R655" s="158"/>
      <c r="S655" s="158"/>
      <c r="T655" s="158"/>
      <c r="U655" s="158"/>
      <c r="V655" s="158"/>
      <c r="W655" s="158"/>
      <c r="X655" s="158"/>
      <c r="Y655" s="158"/>
      <c r="Z655" s="158"/>
      <c r="AA655" s="158"/>
      <c r="AB655" s="158"/>
      <c r="AC655" s="158"/>
      <c r="AD655" s="158"/>
      <c r="AE655" s="158"/>
    </row>
    <row r="656" spans="1:31" ht="0" hidden="1" customHeight="1" x14ac:dyDescent="0.15">
      <c r="A656" s="158"/>
      <c r="B656" s="158"/>
      <c r="C656" s="158"/>
      <c r="D656" s="158"/>
      <c r="E656" s="158"/>
      <c r="F656" s="158"/>
      <c r="G656" s="158"/>
      <c r="H656" s="158"/>
      <c r="I656" s="158"/>
      <c r="J656" s="158"/>
      <c r="K656" s="158"/>
      <c r="L656" s="158"/>
      <c r="M656" s="158"/>
      <c r="N656" s="158"/>
      <c r="O656" s="158"/>
      <c r="P656" s="158"/>
      <c r="Q656" s="158"/>
      <c r="R656" s="158"/>
      <c r="S656" s="158"/>
      <c r="T656" s="158"/>
      <c r="U656" s="158"/>
      <c r="V656" s="158"/>
      <c r="W656" s="158"/>
      <c r="X656" s="158"/>
      <c r="Y656" s="158"/>
      <c r="Z656" s="158"/>
      <c r="AA656" s="158"/>
      <c r="AB656" s="158"/>
      <c r="AC656" s="158"/>
      <c r="AD656" s="158"/>
      <c r="AE656" s="158"/>
    </row>
    <row r="657" spans="1:31" ht="0" hidden="1" customHeight="1" x14ac:dyDescent="0.15">
      <c r="A657" s="158"/>
      <c r="B657" s="158"/>
      <c r="C657" s="158"/>
      <c r="D657" s="158"/>
      <c r="E657" s="158"/>
      <c r="F657" s="158"/>
      <c r="G657" s="158"/>
      <c r="H657" s="158"/>
      <c r="I657" s="158"/>
      <c r="J657" s="158"/>
      <c r="K657" s="158"/>
      <c r="L657" s="158"/>
      <c r="M657" s="158"/>
      <c r="N657" s="158"/>
      <c r="O657" s="158"/>
      <c r="P657" s="158"/>
      <c r="Q657" s="158"/>
      <c r="R657" s="158"/>
      <c r="S657" s="158"/>
      <c r="T657" s="158"/>
      <c r="U657" s="158"/>
      <c r="V657" s="158"/>
      <c r="W657" s="158"/>
      <c r="X657" s="158"/>
      <c r="Y657" s="158"/>
      <c r="Z657" s="158"/>
      <c r="AA657" s="158"/>
      <c r="AB657" s="158"/>
      <c r="AC657" s="158"/>
      <c r="AD657" s="158"/>
      <c r="AE657" s="158"/>
    </row>
    <row r="658" spans="1:31" ht="0" hidden="1" customHeight="1" x14ac:dyDescent="0.15">
      <c r="A658" s="158"/>
      <c r="B658" s="158"/>
      <c r="C658" s="158"/>
      <c r="D658" s="158"/>
      <c r="E658" s="158"/>
      <c r="F658" s="158"/>
      <c r="G658" s="158"/>
      <c r="H658" s="158"/>
      <c r="I658" s="158"/>
      <c r="J658" s="158"/>
      <c r="K658" s="158"/>
      <c r="L658" s="158"/>
      <c r="M658" s="158"/>
      <c r="N658" s="158"/>
      <c r="O658" s="158"/>
      <c r="P658" s="158"/>
      <c r="Q658" s="158"/>
      <c r="R658" s="158"/>
      <c r="S658" s="158"/>
      <c r="T658" s="158"/>
      <c r="U658" s="158"/>
      <c r="V658" s="158"/>
      <c r="W658" s="158"/>
      <c r="X658" s="158"/>
      <c r="Y658" s="158"/>
      <c r="Z658" s="158"/>
      <c r="AA658" s="158"/>
      <c r="AB658" s="158"/>
      <c r="AC658" s="158"/>
      <c r="AD658" s="158"/>
      <c r="AE658" s="158"/>
    </row>
    <row r="659" spans="1:31" ht="0" hidden="1" customHeight="1" x14ac:dyDescent="0.15">
      <c r="A659" s="158"/>
      <c r="B659" s="158"/>
      <c r="C659" s="158"/>
      <c r="D659" s="158"/>
      <c r="E659" s="158"/>
      <c r="F659" s="158"/>
      <c r="G659" s="158"/>
      <c r="H659" s="158"/>
      <c r="I659" s="158"/>
      <c r="J659" s="158"/>
      <c r="K659" s="158"/>
      <c r="L659" s="158"/>
      <c r="M659" s="158"/>
      <c r="N659" s="158"/>
      <c r="O659" s="158"/>
      <c r="P659" s="158"/>
      <c r="Q659" s="158"/>
      <c r="R659" s="158"/>
      <c r="S659" s="158"/>
      <c r="T659" s="158"/>
      <c r="U659" s="158"/>
      <c r="V659" s="158"/>
      <c r="W659" s="158"/>
      <c r="X659" s="158"/>
      <c r="Y659" s="158"/>
      <c r="Z659" s="158"/>
      <c r="AA659" s="158"/>
      <c r="AB659" s="158"/>
      <c r="AC659" s="158"/>
      <c r="AD659" s="158"/>
      <c r="AE659" s="158"/>
    </row>
    <row r="660" spans="1:31" ht="0" hidden="1" customHeight="1" x14ac:dyDescent="0.15">
      <c r="A660" s="158"/>
      <c r="B660" s="158"/>
      <c r="C660" s="158"/>
      <c r="D660" s="158"/>
      <c r="E660" s="158"/>
      <c r="F660" s="158"/>
      <c r="G660" s="158"/>
      <c r="H660" s="158"/>
      <c r="I660" s="158"/>
      <c r="J660" s="158"/>
      <c r="K660" s="158"/>
      <c r="L660" s="158"/>
      <c r="M660" s="158"/>
      <c r="N660" s="158"/>
      <c r="O660" s="158"/>
      <c r="P660" s="158"/>
      <c r="Q660" s="158"/>
      <c r="R660" s="158"/>
      <c r="S660" s="158"/>
      <c r="T660" s="158"/>
      <c r="U660" s="158"/>
      <c r="V660" s="158"/>
      <c r="W660" s="158"/>
      <c r="X660" s="158"/>
      <c r="Y660" s="158"/>
      <c r="Z660" s="158"/>
      <c r="AA660" s="158"/>
      <c r="AB660" s="158"/>
      <c r="AC660" s="158"/>
      <c r="AD660" s="158"/>
      <c r="AE660" s="158"/>
    </row>
    <row r="661" spans="1:31" ht="0" hidden="1" customHeight="1" x14ac:dyDescent="0.15">
      <c r="A661" s="158"/>
      <c r="B661" s="158"/>
      <c r="C661" s="158"/>
      <c r="D661" s="158"/>
      <c r="E661" s="158"/>
      <c r="F661" s="158"/>
      <c r="G661" s="158"/>
      <c r="H661" s="158"/>
      <c r="I661" s="158"/>
      <c r="J661" s="158"/>
      <c r="K661" s="158"/>
      <c r="L661" s="158"/>
      <c r="M661" s="158"/>
      <c r="N661" s="158"/>
      <c r="O661" s="158"/>
      <c r="P661" s="158"/>
      <c r="Q661" s="158"/>
      <c r="R661" s="158"/>
      <c r="S661" s="158"/>
      <c r="T661" s="158"/>
      <c r="U661" s="158"/>
      <c r="V661" s="158"/>
      <c r="W661" s="158"/>
      <c r="X661" s="158"/>
      <c r="Y661" s="158"/>
      <c r="Z661" s="158"/>
      <c r="AA661" s="158"/>
      <c r="AB661" s="158"/>
      <c r="AC661" s="158"/>
      <c r="AD661" s="158"/>
      <c r="AE661" s="158"/>
    </row>
    <row r="662" spans="1:31" ht="0" hidden="1" customHeight="1" x14ac:dyDescent="0.15">
      <c r="A662" s="158"/>
      <c r="B662" s="158"/>
      <c r="C662" s="158"/>
      <c r="D662" s="158"/>
      <c r="E662" s="158"/>
      <c r="F662" s="158"/>
      <c r="G662" s="158"/>
      <c r="H662" s="158"/>
      <c r="I662" s="158"/>
      <c r="J662" s="158"/>
      <c r="K662" s="158"/>
      <c r="L662" s="158"/>
      <c r="M662" s="158"/>
      <c r="N662" s="158"/>
      <c r="O662" s="158"/>
      <c r="P662" s="158"/>
      <c r="Q662" s="158"/>
      <c r="R662" s="158"/>
      <c r="S662" s="158"/>
      <c r="T662" s="158"/>
      <c r="U662" s="158"/>
      <c r="V662" s="158"/>
      <c r="W662" s="158"/>
      <c r="X662" s="158"/>
      <c r="Y662" s="158"/>
      <c r="Z662" s="158"/>
      <c r="AA662" s="158"/>
      <c r="AB662" s="158"/>
      <c r="AC662" s="158"/>
      <c r="AD662" s="158"/>
      <c r="AE662" s="158"/>
    </row>
    <row r="663" spans="1:31" ht="0" hidden="1" customHeight="1" x14ac:dyDescent="0.15">
      <c r="A663" s="158"/>
      <c r="B663" s="158"/>
      <c r="C663" s="158"/>
      <c r="D663" s="158"/>
      <c r="E663" s="158"/>
      <c r="F663" s="158"/>
      <c r="G663" s="158"/>
      <c r="H663" s="158"/>
      <c r="I663" s="158"/>
      <c r="J663" s="158"/>
      <c r="K663" s="158"/>
      <c r="L663" s="158"/>
      <c r="M663" s="158"/>
      <c r="N663" s="158"/>
      <c r="O663" s="158"/>
      <c r="P663" s="158"/>
      <c r="Q663" s="158"/>
      <c r="R663" s="158"/>
      <c r="S663" s="158"/>
      <c r="T663" s="158"/>
      <c r="U663" s="158"/>
      <c r="V663" s="158"/>
      <c r="W663" s="158"/>
      <c r="X663" s="158"/>
      <c r="Y663" s="158"/>
      <c r="Z663" s="158"/>
      <c r="AA663" s="158"/>
      <c r="AB663" s="158"/>
      <c r="AC663" s="158"/>
      <c r="AD663" s="158"/>
      <c r="AE663" s="158"/>
    </row>
    <row r="664" spans="1:31" ht="0" hidden="1" customHeight="1" x14ac:dyDescent="0.15">
      <c r="A664" s="158"/>
      <c r="B664" s="158"/>
      <c r="C664" s="158"/>
      <c r="D664" s="158"/>
      <c r="E664" s="158"/>
      <c r="F664" s="158"/>
      <c r="G664" s="158"/>
      <c r="H664" s="158"/>
      <c r="I664" s="158"/>
      <c r="J664" s="158"/>
      <c r="K664" s="158"/>
      <c r="L664" s="158"/>
      <c r="M664" s="158"/>
      <c r="N664" s="158"/>
      <c r="O664" s="158"/>
      <c r="P664" s="158"/>
      <c r="Q664" s="158"/>
      <c r="R664" s="158"/>
      <c r="S664" s="158"/>
      <c r="T664" s="158"/>
      <c r="U664" s="158"/>
      <c r="V664" s="158"/>
      <c r="W664" s="158"/>
      <c r="X664" s="158"/>
      <c r="Y664" s="158"/>
      <c r="Z664" s="158"/>
      <c r="AA664" s="158"/>
      <c r="AB664" s="158"/>
      <c r="AC664" s="158"/>
      <c r="AD664" s="158"/>
      <c r="AE664" s="158"/>
    </row>
    <row r="665" spans="1:31" ht="0" hidden="1" customHeight="1" x14ac:dyDescent="0.15">
      <c r="A665" s="158"/>
      <c r="B665" s="158"/>
      <c r="C665" s="158"/>
      <c r="D665" s="158"/>
      <c r="E665" s="158"/>
      <c r="F665" s="158"/>
      <c r="G665" s="158"/>
      <c r="H665" s="158"/>
      <c r="I665" s="158"/>
      <c r="J665" s="158"/>
      <c r="K665" s="158"/>
      <c r="L665" s="158"/>
      <c r="M665" s="158"/>
      <c r="N665" s="158"/>
      <c r="O665" s="158"/>
      <c r="P665" s="158"/>
      <c r="Q665" s="158"/>
      <c r="R665" s="158"/>
      <c r="S665" s="158"/>
      <c r="T665" s="158"/>
      <c r="U665" s="158"/>
      <c r="V665" s="158"/>
      <c r="W665" s="158"/>
      <c r="X665" s="158"/>
      <c r="Y665" s="158"/>
      <c r="Z665" s="158"/>
      <c r="AA665" s="158"/>
      <c r="AB665" s="158"/>
      <c r="AC665" s="158"/>
      <c r="AD665" s="158"/>
      <c r="AE665" s="158"/>
    </row>
    <row r="666" spans="1:31" ht="0" hidden="1" customHeight="1" x14ac:dyDescent="0.15">
      <c r="A666" s="158"/>
      <c r="B666" s="158"/>
      <c r="C666" s="158"/>
      <c r="D666" s="158"/>
      <c r="E666" s="158"/>
      <c r="F666" s="158"/>
      <c r="G666" s="158"/>
      <c r="H666" s="158"/>
      <c r="I666" s="158"/>
      <c r="J666" s="158"/>
      <c r="K666" s="158"/>
      <c r="L666" s="158"/>
      <c r="M666" s="158"/>
      <c r="N666" s="158"/>
      <c r="O666" s="158"/>
      <c r="P666" s="158"/>
      <c r="Q666" s="158"/>
      <c r="R666" s="158"/>
      <c r="S666" s="158"/>
      <c r="T666" s="158"/>
      <c r="U666" s="158"/>
      <c r="V666" s="158"/>
      <c r="W666" s="158"/>
      <c r="X666" s="158"/>
      <c r="Y666" s="158"/>
      <c r="Z666" s="158"/>
      <c r="AA666" s="158"/>
      <c r="AB666" s="158"/>
      <c r="AC666" s="158"/>
      <c r="AD666" s="158"/>
      <c r="AE666" s="158"/>
    </row>
    <row r="667" spans="1:31" ht="0" hidden="1" customHeight="1" x14ac:dyDescent="0.15">
      <c r="A667" s="158"/>
      <c r="B667" s="158"/>
      <c r="C667" s="158"/>
      <c r="D667" s="158"/>
      <c r="E667" s="158"/>
      <c r="F667" s="158"/>
      <c r="G667" s="158"/>
      <c r="H667" s="158"/>
      <c r="I667" s="158"/>
      <c r="J667" s="158"/>
      <c r="K667" s="158"/>
      <c r="L667" s="158"/>
      <c r="M667" s="158"/>
      <c r="N667" s="158"/>
      <c r="O667" s="158"/>
      <c r="P667" s="158"/>
      <c r="Q667" s="158"/>
      <c r="R667" s="158"/>
      <c r="S667" s="158"/>
      <c r="T667" s="158"/>
      <c r="U667" s="158"/>
      <c r="V667" s="158"/>
      <c r="W667" s="158"/>
      <c r="X667" s="158"/>
      <c r="Y667" s="158"/>
      <c r="Z667" s="158"/>
      <c r="AA667" s="158"/>
      <c r="AB667" s="158"/>
      <c r="AC667" s="158"/>
      <c r="AD667" s="158"/>
      <c r="AE667" s="158"/>
    </row>
    <row r="668" spans="1:31" ht="0" hidden="1" customHeight="1" x14ac:dyDescent="0.15">
      <c r="A668" s="158"/>
      <c r="B668" s="158"/>
      <c r="C668" s="158"/>
      <c r="D668" s="158"/>
      <c r="E668" s="158"/>
      <c r="F668" s="158"/>
      <c r="G668" s="158"/>
      <c r="H668" s="158"/>
      <c r="I668" s="158"/>
      <c r="J668" s="158"/>
      <c r="K668" s="158"/>
      <c r="L668" s="158"/>
      <c r="M668" s="158"/>
      <c r="N668" s="158"/>
      <c r="O668" s="158"/>
      <c r="P668" s="158"/>
      <c r="Q668" s="158"/>
      <c r="R668" s="158"/>
      <c r="S668" s="158"/>
      <c r="T668" s="158"/>
      <c r="U668" s="158"/>
      <c r="V668" s="158"/>
      <c r="W668" s="158"/>
      <c r="X668" s="158"/>
      <c r="Y668" s="158"/>
      <c r="Z668" s="158"/>
      <c r="AA668" s="158"/>
      <c r="AB668" s="158"/>
      <c r="AC668" s="158"/>
      <c r="AD668" s="158"/>
      <c r="AE668" s="158"/>
    </row>
    <row r="669" spans="1:31" ht="0" hidden="1" customHeight="1" x14ac:dyDescent="0.15">
      <c r="A669" s="158"/>
      <c r="B669" s="158"/>
      <c r="C669" s="158"/>
      <c r="D669" s="158"/>
      <c r="E669" s="158"/>
      <c r="F669" s="158"/>
      <c r="G669" s="158"/>
      <c r="H669" s="158"/>
      <c r="I669" s="158"/>
      <c r="J669" s="158"/>
      <c r="K669" s="158"/>
      <c r="L669" s="158"/>
      <c r="M669" s="158"/>
      <c r="N669" s="158"/>
      <c r="O669" s="158"/>
      <c r="P669" s="158"/>
      <c r="Q669" s="158"/>
      <c r="R669" s="158"/>
      <c r="S669" s="158"/>
      <c r="T669" s="158"/>
      <c r="U669" s="158"/>
      <c r="V669" s="158"/>
      <c r="W669" s="158"/>
      <c r="X669" s="158"/>
      <c r="Y669" s="158"/>
      <c r="Z669" s="158"/>
      <c r="AA669" s="158"/>
      <c r="AB669" s="158"/>
      <c r="AC669" s="158"/>
      <c r="AD669" s="158"/>
      <c r="AE669" s="158"/>
    </row>
    <row r="670" spans="1:31" ht="0" hidden="1" customHeight="1" x14ac:dyDescent="0.15">
      <c r="A670" s="158"/>
      <c r="B670" s="158"/>
      <c r="C670" s="158"/>
      <c r="D670" s="158"/>
      <c r="E670" s="158"/>
      <c r="F670" s="158"/>
      <c r="G670" s="158"/>
      <c r="H670" s="158"/>
      <c r="I670" s="158"/>
      <c r="J670" s="158"/>
      <c r="K670" s="158"/>
      <c r="L670" s="158"/>
      <c r="M670" s="158"/>
      <c r="N670" s="158"/>
      <c r="O670" s="158"/>
      <c r="P670" s="158"/>
      <c r="Q670" s="158"/>
      <c r="R670" s="158"/>
      <c r="S670" s="158"/>
      <c r="T670" s="158"/>
      <c r="U670" s="158"/>
      <c r="V670" s="158"/>
      <c r="W670" s="158"/>
      <c r="X670" s="158"/>
      <c r="Y670" s="158"/>
      <c r="Z670" s="158"/>
      <c r="AA670" s="158"/>
      <c r="AB670" s="158"/>
      <c r="AC670" s="158"/>
      <c r="AD670" s="158"/>
      <c r="AE670" s="158"/>
    </row>
    <row r="671" spans="1:31" ht="0" hidden="1" customHeight="1" x14ac:dyDescent="0.15">
      <c r="A671" s="158"/>
      <c r="B671" s="158"/>
      <c r="C671" s="158"/>
      <c r="D671" s="158"/>
      <c r="E671" s="158"/>
      <c r="F671" s="158"/>
      <c r="G671" s="158"/>
      <c r="H671" s="158"/>
      <c r="I671" s="158"/>
      <c r="J671" s="158"/>
      <c r="K671" s="158"/>
      <c r="L671" s="158"/>
      <c r="M671" s="158"/>
      <c r="N671" s="158"/>
      <c r="O671" s="158"/>
      <c r="P671" s="158"/>
      <c r="Q671" s="158"/>
      <c r="R671" s="158"/>
      <c r="S671" s="158"/>
      <c r="T671" s="158"/>
      <c r="U671" s="158"/>
      <c r="V671" s="158"/>
      <c r="W671" s="158"/>
      <c r="X671" s="158"/>
      <c r="Y671" s="158"/>
      <c r="Z671" s="158"/>
      <c r="AA671" s="158"/>
      <c r="AB671" s="158"/>
      <c r="AC671" s="158"/>
      <c r="AD671" s="158"/>
      <c r="AE671" s="158"/>
    </row>
    <row r="672" spans="1:31" ht="0" hidden="1" customHeight="1" x14ac:dyDescent="0.15">
      <c r="A672" s="158"/>
      <c r="B672" s="158"/>
      <c r="C672" s="158"/>
      <c r="D672" s="158"/>
      <c r="E672" s="158"/>
      <c r="F672" s="158"/>
      <c r="G672" s="158"/>
      <c r="H672" s="158"/>
      <c r="I672" s="158"/>
      <c r="J672" s="158"/>
      <c r="K672" s="158"/>
      <c r="L672" s="158"/>
      <c r="M672" s="158"/>
      <c r="N672" s="158"/>
      <c r="O672" s="158"/>
      <c r="P672" s="158"/>
      <c r="Q672" s="158"/>
      <c r="R672" s="158"/>
      <c r="S672" s="158"/>
      <c r="T672" s="158"/>
      <c r="U672" s="158"/>
      <c r="V672" s="158"/>
      <c r="W672" s="158"/>
      <c r="X672" s="158"/>
      <c r="Y672" s="158"/>
      <c r="Z672" s="158"/>
      <c r="AA672" s="158"/>
      <c r="AB672" s="158"/>
      <c r="AC672" s="158"/>
      <c r="AD672" s="158"/>
      <c r="AE672" s="158"/>
    </row>
    <row r="673" spans="1:31" ht="0" hidden="1" customHeight="1" x14ac:dyDescent="0.15">
      <c r="A673" s="158"/>
      <c r="B673" s="158"/>
      <c r="C673" s="158"/>
      <c r="D673" s="158"/>
      <c r="E673" s="158"/>
      <c r="F673" s="158"/>
      <c r="G673" s="158"/>
      <c r="H673" s="158"/>
      <c r="I673" s="158"/>
      <c r="J673" s="158"/>
      <c r="K673" s="158"/>
      <c r="L673" s="158"/>
      <c r="M673" s="158"/>
      <c r="N673" s="158"/>
      <c r="O673" s="158"/>
      <c r="P673" s="158"/>
      <c r="Q673" s="158"/>
      <c r="R673" s="158"/>
      <c r="S673" s="158"/>
      <c r="T673" s="158"/>
      <c r="U673" s="158"/>
      <c r="V673" s="158"/>
      <c r="W673" s="158"/>
      <c r="X673" s="158"/>
      <c r="Y673" s="158"/>
      <c r="Z673" s="158"/>
      <c r="AA673" s="158"/>
      <c r="AB673" s="158"/>
      <c r="AC673" s="158"/>
      <c r="AD673" s="158"/>
      <c r="AE673" s="158"/>
    </row>
    <row r="674" spans="1:31" ht="0" hidden="1" customHeight="1" x14ac:dyDescent="0.15">
      <c r="A674" s="158"/>
      <c r="B674" s="158"/>
      <c r="C674" s="158"/>
      <c r="D674" s="158"/>
      <c r="E674" s="158"/>
      <c r="F674" s="158"/>
      <c r="G674" s="158"/>
      <c r="H674" s="158"/>
      <c r="I674" s="158"/>
      <c r="J674" s="158"/>
      <c r="K674" s="158"/>
      <c r="L674" s="158"/>
      <c r="M674" s="158"/>
      <c r="N674" s="158"/>
      <c r="O674" s="158"/>
      <c r="P674" s="158"/>
      <c r="Q674" s="158"/>
      <c r="R674" s="158"/>
      <c r="S674" s="158"/>
      <c r="T674" s="158"/>
      <c r="U674" s="158"/>
      <c r="V674" s="158"/>
      <c r="W674" s="158"/>
      <c r="X674" s="158"/>
      <c r="Y674" s="158"/>
      <c r="Z674" s="158"/>
      <c r="AA674" s="158"/>
      <c r="AB674" s="158"/>
      <c r="AC674" s="158"/>
      <c r="AD674" s="158"/>
      <c r="AE674" s="158"/>
    </row>
    <row r="675" spans="1:31" ht="0" hidden="1" customHeight="1" x14ac:dyDescent="0.15">
      <c r="A675" s="158"/>
      <c r="B675" s="158"/>
      <c r="C675" s="158"/>
      <c r="D675" s="158"/>
      <c r="E675" s="158"/>
      <c r="F675" s="158"/>
      <c r="G675" s="158"/>
      <c r="H675" s="158"/>
      <c r="I675" s="158"/>
      <c r="J675" s="158"/>
      <c r="K675" s="158"/>
      <c r="L675" s="158"/>
      <c r="M675" s="158"/>
      <c r="N675" s="158"/>
      <c r="O675" s="158"/>
      <c r="P675" s="158"/>
      <c r="Q675" s="158"/>
      <c r="R675" s="158"/>
      <c r="S675" s="158"/>
      <c r="T675" s="158"/>
      <c r="U675" s="158"/>
      <c r="V675" s="158"/>
      <c r="W675" s="158"/>
      <c r="X675" s="158"/>
      <c r="Y675" s="158"/>
      <c r="Z675" s="158"/>
      <c r="AA675" s="158"/>
      <c r="AB675" s="158"/>
      <c r="AC675" s="158"/>
      <c r="AD675" s="158"/>
      <c r="AE675" s="158"/>
    </row>
    <row r="676" spans="1:31" ht="0" hidden="1" customHeight="1" x14ac:dyDescent="0.15">
      <c r="A676" s="158"/>
      <c r="B676" s="158"/>
      <c r="C676" s="158"/>
      <c r="D676" s="158"/>
      <c r="E676" s="158"/>
      <c r="F676" s="158"/>
      <c r="G676" s="158"/>
      <c r="H676" s="158"/>
      <c r="I676" s="158"/>
      <c r="J676" s="158"/>
      <c r="K676" s="158"/>
      <c r="L676" s="158"/>
      <c r="M676" s="158"/>
      <c r="N676" s="158"/>
      <c r="O676" s="158"/>
      <c r="P676" s="158"/>
      <c r="Q676" s="158"/>
      <c r="R676" s="158"/>
      <c r="S676" s="158"/>
      <c r="T676" s="158"/>
      <c r="U676" s="158"/>
      <c r="V676" s="158"/>
      <c r="W676" s="158"/>
      <c r="X676" s="158"/>
      <c r="Y676" s="158"/>
      <c r="Z676" s="158"/>
      <c r="AA676" s="158"/>
      <c r="AB676" s="158"/>
      <c r="AC676" s="158"/>
      <c r="AD676" s="158"/>
      <c r="AE676" s="158"/>
    </row>
    <row r="677" spans="1:31" ht="0" hidden="1" customHeight="1" x14ac:dyDescent="0.15">
      <c r="A677" s="158"/>
      <c r="B677" s="158"/>
      <c r="C677" s="158"/>
      <c r="D677" s="158"/>
      <c r="E677" s="158"/>
      <c r="F677" s="158"/>
      <c r="G677" s="158"/>
      <c r="H677" s="158"/>
      <c r="I677" s="158"/>
      <c r="J677" s="158"/>
      <c r="K677" s="158"/>
      <c r="L677" s="158"/>
      <c r="M677" s="158"/>
      <c r="N677" s="158"/>
      <c r="O677" s="158"/>
      <c r="P677" s="158"/>
      <c r="Q677" s="158"/>
      <c r="R677" s="158"/>
      <c r="S677" s="158"/>
      <c r="T677" s="158"/>
      <c r="U677" s="158"/>
      <c r="V677" s="158"/>
      <c r="W677" s="158"/>
      <c r="X677" s="158"/>
      <c r="Y677" s="158"/>
      <c r="Z677" s="158"/>
      <c r="AA677" s="158"/>
      <c r="AB677" s="158"/>
      <c r="AC677" s="158"/>
      <c r="AD677" s="158"/>
      <c r="AE677" s="158"/>
    </row>
    <row r="678" spans="1:31" ht="0" hidden="1" customHeight="1" x14ac:dyDescent="0.15">
      <c r="A678" s="158"/>
      <c r="B678" s="158"/>
      <c r="C678" s="158"/>
      <c r="D678" s="158"/>
      <c r="E678" s="158"/>
      <c r="F678" s="158"/>
      <c r="G678" s="158"/>
      <c r="H678" s="158"/>
      <c r="I678" s="158"/>
      <c r="J678" s="158"/>
      <c r="K678" s="158"/>
      <c r="L678" s="158"/>
      <c r="M678" s="158"/>
      <c r="N678" s="158"/>
      <c r="O678" s="158"/>
      <c r="P678" s="158"/>
      <c r="Q678" s="158"/>
      <c r="R678" s="158"/>
      <c r="S678" s="158"/>
      <c r="T678" s="158"/>
      <c r="U678" s="158"/>
      <c r="V678" s="158"/>
      <c r="W678" s="158"/>
      <c r="X678" s="158"/>
      <c r="Y678" s="158"/>
      <c r="Z678" s="158"/>
      <c r="AA678" s="158"/>
      <c r="AB678" s="158"/>
      <c r="AC678" s="158"/>
      <c r="AD678" s="158"/>
      <c r="AE678" s="158"/>
    </row>
    <row r="679" spans="1:31" ht="0" hidden="1" customHeight="1" x14ac:dyDescent="0.15">
      <c r="A679" s="158"/>
      <c r="B679" s="158"/>
      <c r="C679" s="158"/>
      <c r="D679" s="158"/>
      <c r="E679" s="158"/>
      <c r="F679" s="158"/>
      <c r="G679" s="158"/>
      <c r="H679" s="158"/>
      <c r="I679" s="158"/>
      <c r="J679" s="158"/>
      <c r="K679" s="158"/>
      <c r="L679" s="158"/>
      <c r="M679" s="158"/>
      <c r="N679" s="158"/>
      <c r="O679" s="158"/>
      <c r="P679" s="158"/>
      <c r="Q679" s="158"/>
      <c r="R679" s="158"/>
      <c r="S679" s="158"/>
      <c r="T679" s="158"/>
      <c r="U679" s="158"/>
      <c r="V679" s="158"/>
      <c r="W679" s="158"/>
      <c r="X679" s="158"/>
      <c r="Y679" s="158"/>
      <c r="Z679" s="158"/>
      <c r="AA679" s="158"/>
      <c r="AB679" s="158"/>
      <c r="AC679" s="158"/>
      <c r="AD679" s="158"/>
      <c r="AE679" s="158"/>
    </row>
  </sheetData>
  <sheetProtection formatCells="0"/>
  <mergeCells count="5">
    <mergeCell ref="C2:D2"/>
    <mergeCell ref="C3:D3"/>
    <mergeCell ref="C4:D4"/>
    <mergeCell ref="C5:D5"/>
    <mergeCell ref="R9:AE9"/>
  </mergeCells>
  <pageMargins left="0.55118110236220474" right="0.31496062992125984" top="0.55118110236220474" bottom="1.0629921259842521" header="0.51181102362204722" footer="0.51181102362204722"/>
  <pageSetup paperSize="9" scale="4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24"/>
  <sheetViews>
    <sheetView zoomScale="86" zoomScaleNormal="86" zoomScaleSheetLayoutView="82" workbookViewId="0">
      <selection activeCell="C21" sqref="C21"/>
    </sheetView>
  </sheetViews>
  <sheetFormatPr defaultColWidth="9" defaultRowHeight="15.75" x14ac:dyDescent="0.25"/>
  <cols>
    <col min="1" max="1" width="9" style="224"/>
    <col min="2" max="2" width="23.85546875" style="224" customWidth="1"/>
    <col min="3" max="3" width="20.7109375" style="224" customWidth="1"/>
    <col min="4" max="4" width="17.5703125" style="224" customWidth="1"/>
    <col min="5" max="5" width="13.42578125" style="224" customWidth="1"/>
    <col min="6" max="6" width="16.5703125" style="224" customWidth="1"/>
    <col min="7" max="7" width="13" style="224" customWidth="1"/>
    <col min="8" max="8" width="8" style="224" customWidth="1"/>
    <col min="9" max="9" width="9.140625" style="224" customWidth="1"/>
    <col min="10" max="10" width="14" style="224" customWidth="1"/>
    <col min="11" max="38" width="3.85546875" style="224" customWidth="1"/>
    <col min="39" max="262" width="9" style="224"/>
    <col min="263" max="263" width="29.5703125" style="224" customWidth="1"/>
    <col min="264" max="264" width="18.7109375" style="224" customWidth="1"/>
    <col min="265" max="265" width="26" style="224" customWidth="1"/>
    <col min="266" max="266" width="9" style="224"/>
    <col min="267" max="267" width="16.5703125" style="224" customWidth="1"/>
    <col min="268" max="268" width="15.140625" style="224" customWidth="1"/>
    <col min="269" max="270" width="9.140625" style="224" customWidth="1"/>
    <col min="271" max="271" width="16.140625" style="224" customWidth="1"/>
    <col min="272" max="294" width="3.85546875" style="224" customWidth="1"/>
    <col min="295" max="518" width="9" style="224"/>
    <col min="519" max="519" width="29.5703125" style="224" customWidth="1"/>
    <col min="520" max="520" width="18.7109375" style="224" customWidth="1"/>
    <col min="521" max="521" width="26" style="224" customWidth="1"/>
    <col min="522" max="522" width="9" style="224"/>
    <col min="523" max="523" width="16.5703125" style="224" customWidth="1"/>
    <col min="524" max="524" width="15.140625" style="224" customWidth="1"/>
    <col min="525" max="526" width="9.140625" style="224" customWidth="1"/>
    <col min="527" max="527" width="16.140625" style="224" customWidth="1"/>
    <col min="528" max="550" width="3.85546875" style="224" customWidth="1"/>
    <col min="551" max="774" width="9" style="224"/>
    <col min="775" max="775" width="29.5703125" style="224" customWidth="1"/>
    <col min="776" max="776" width="18.7109375" style="224" customWidth="1"/>
    <col min="777" max="777" width="26" style="224" customWidth="1"/>
    <col min="778" max="778" width="9" style="224"/>
    <col min="779" max="779" width="16.5703125" style="224" customWidth="1"/>
    <col min="780" max="780" width="15.140625" style="224" customWidth="1"/>
    <col min="781" max="782" width="9.140625" style="224" customWidth="1"/>
    <col min="783" max="783" width="16.140625" style="224" customWidth="1"/>
    <col min="784" max="806" width="3.85546875" style="224" customWidth="1"/>
    <col min="807" max="1030" width="9" style="224"/>
    <col min="1031" max="1031" width="29.5703125" style="224" customWidth="1"/>
    <col min="1032" max="1032" width="18.7109375" style="224" customWidth="1"/>
    <col min="1033" max="1033" width="26" style="224" customWidth="1"/>
    <col min="1034" max="1034" width="9" style="224"/>
    <col min="1035" max="1035" width="16.5703125" style="224" customWidth="1"/>
    <col min="1036" max="1036" width="15.140625" style="224" customWidth="1"/>
    <col min="1037" max="1038" width="9.140625" style="224" customWidth="1"/>
    <col min="1039" max="1039" width="16.140625" style="224" customWidth="1"/>
    <col min="1040" max="1062" width="3.85546875" style="224" customWidth="1"/>
    <col min="1063" max="1286" width="9" style="224"/>
    <col min="1287" max="1287" width="29.5703125" style="224" customWidth="1"/>
    <col min="1288" max="1288" width="18.7109375" style="224" customWidth="1"/>
    <col min="1289" max="1289" width="26" style="224" customWidth="1"/>
    <col min="1290" max="1290" width="9" style="224"/>
    <col min="1291" max="1291" width="16.5703125" style="224" customWidth="1"/>
    <col min="1292" max="1292" width="15.140625" style="224" customWidth="1"/>
    <col min="1293" max="1294" width="9.140625" style="224" customWidth="1"/>
    <col min="1295" max="1295" width="16.140625" style="224" customWidth="1"/>
    <col min="1296" max="1318" width="3.85546875" style="224" customWidth="1"/>
    <col min="1319" max="1542" width="9" style="224"/>
    <col min="1543" max="1543" width="29.5703125" style="224" customWidth="1"/>
    <col min="1544" max="1544" width="18.7109375" style="224" customWidth="1"/>
    <col min="1545" max="1545" width="26" style="224" customWidth="1"/>
    <col min="1546" max="1546" width="9" style="224"/>
    <col min="1547" max="1547" width="16.5703125" style="224" customWidth="1"/>
    <col min="1548" max="1548" width="15.140625" style="224" customWidth="1"/>
    <col min="1549" max="1550" width="9.140625" style="224" customWidth="1"/>
    <col min="1551" max="1551" width="16.140625" style="224" customWidth="1"/>
    <col min="1552" max="1574" width="3.85546875" style="224" customWidth="1"/>
    <col min="1575" max="1798" width="9" style="224"/>
    <col min="1799" max="1799" width="29.5703125" style="224" customWidth="1"/>
    <col min="1800" max="1800" width="18.7109375" style="224" customWidth="1"/>
    <col min="1801" max="1801" width="26" style="224" customWidth="1"/>
    <col min="1802" max="1802" width="9" style="224"/>
    <col min="1803" max="1803" width="16.5703125" style="224" customWidth="1"/>
    <col min="1804" max="1804" width="15.140625" style="224" customWidth="1"/>
    <col min="1805" max="1806" width="9.140625" style="224" customWidth="1"/>
    <col min="1807" max="1807" width="16.140625" style="224" customWidth="1"/>
    <col min="1808" max="1830" width="3.85546875" style="224" customWidth="1"/>
    <col min="1831" max="2054" width="9" style="224"/>
    <col min="2055" max="2055" width="29.5703125" style="224" customWidth="1"/>
    <col min="2056" max="2056" width="18.7109375" style="224" customWidth="1"/>
    <col min="2057" max="2057" width="26" style="224" customWidth="1"/>
    <col min="2058" max="2058" width="9" style="224"/>
    <col min="2059" max="2059" width="16.5703125" style="224" customWidth="1"/>
    <col min="2060" max="2060" width="15.140625" style="224" customWidth="1"/>
    <col min="2061" max="2062" width="9.140625" style="224" customWidth="1"/>
    <col min="2063" max="2063" width="16.140625" style="224" customWidth="1"/>
    <col min="2064" max="2086" width="3.85546875" style="224" customWidth="1"/>
    <col min="2087" max="2310" width="9" style="224"/>
    <col min="2311" max="2311" width="29.5703125" style="224" customWidth="1"/>
    <col min="2312" max="2312" width="18.7109375" style="224" customWidth="1"/>
    <col min="2313" max="2313" width="26" style="224" customWidth="1"/>
    <col min="2314" max="2314" width="9" style="224"/>
    <col min="2315" max="2315" width="16.5703125" style="224" customWidth="1"/>
    <col min="2316" max="2316" width="15.140625" style="224" customWidth="1"/>
    <col min="2317" max="2318" width="9.140625" style="224" customWidth="1"/>
    <col min="2319" max="2319" width="16.140625" style="224" customWidth="1"/>
    <col min="2320" max="2342" width="3.85546875" style="224" customWidth="1"/>
    <col min="2343" max="2566" width="9" style="224"/>
    <col min="2567" max="2567" width="29.5703125" style="224" customWidth="1"/>
    <col min="2568" max="2568" width="18.7109375" style="224" customWidth="1"/>
    <col min="2569" max="2569" width="26" style="224" customWidth="1"/>
    <col min="2570" max="2570" width="9" style="224"/>
    <col min="2571" max="2571" width="16.5703125" style="224" customWidth="1"/>
    <col min="2572" max="2572" width="15.140625" style="224" customWidth="1"/>
    <col min="2573" max="2574" width="9.140625" style="224" customWidth="1"/>
    <col min="2575" max="2575" width="16.140625" style="224" customWidth="1"/>
    <col min="2576" max="2598" width="3.85546875" style="224" customWidth="1"/>
    <col min="2599" max="2822" width="9" style="224"/>
    <col min="2823" max="2823" width="29.5703125" style="224" customWidth="1"/>
    <col min="2824" max="2824" width="18.7109375" style="224" customWidth="1"/>
    <col min="2825" max="2825" width="26" style="224" customWidth="1"/>
    <col min="2826" max="2826" width="9" style="224"/>
    <col min="2827" max="2827" width="16.5703125" style="224" customWidth="1"/>
    <col min="2828" max="2828" width="15.140625" style="224" customWidth="1"/>
    <col min="2829" max="2830" width="9.140625" style="224" customWidth="1"/>
    <col min="2831" max="2831" width="16.140625" style="224" customWidth="1"/>
    <col min="2832" max="2854" width="3.85546875" style="224" customWidth="1"/>
    <col min="2855" max="3078" width="9" style="224"/>
    <col min="3079" max="3079" width="29.5703125" style="224" customWidth="1"/>
    <col min="3080" max="3080" width="18.7109375" style="224" customWidth="1"/>
    <col min="3081" max="3081" width="26" style="224" customWidth="1"/>
    <col min="3082" max="3082" width="9" style="224"/>
    <col min="3083" max="3083" width="16.5703125" style="224" customWidth="1"/>
    <col min="3084" max="3084" width="15.140625" style="224" customWidth="1"/>
    <col min="3085" max="3086" width="9.140625" style="224" customWidth="1"/>
    <col min="3087" max="3087" width="16.140625" style="224" customWidth="1"/>
    <col min="3088" max="3110" width="3.85546875" style="224" customWidth="1"/>
    <col min="3111" max="3334" width="9" style="224"/>
    <col min="3335" max="3335" width="29.5703125" style="224" customWidth="1"/>
    <col min="3336" max="3336" width="18.7109375" style="224" customWidth="1"/>
    <col min="3337" max="3337" width="26" style="224" customWidth="1"/>
    <col min="3338" max="3338" width="9" style="224"/>
    <col min="3339" max="3339" width="16.5703125" style="224" customWidth="1"/>
    <col min="3340" max="3340" width="15.140625" style="224" customWidth="1"/>
    <col min="3341" max="3342" width="9.140625" style="224" customWidth="1"/>
    <col min="3343" max="3343" width="16.140625" style="224" customWidth="1"/>
    <col min="3344" max="3366" width="3.85546875" style="224" customWidth="1"/>
    <col min="3367" max="3590" width="9" style="224"/>
    <col min="3591" max="3591" width="29.5703125" style="224" customWidth="1"/>
    <col min="3592" max="3592" width="18.7109375" style="224" customWidth="1"/>
    <col min="3593" max="3593" width="26" style="224" customWidth="1"/>
    <col min="3594" max="3594" width="9" style="224"/>
    <col min="3595" max="3595" width="16.5703125" style="224" customWidth="1"/>
    <col min="3596" max="3596" width="15.140625" style="224" customWidth="1"/>
    <col min="3597" max="3598" width="9.140625" style="224" customWidth="1"/>
    <col min="3599" max="3599" width="16.140625" style="224" customWidth="1"/>
    <col min="3600" max="3622" width="3.85546875" style="224" customWidth="1"/>
    <col min="3623" max="3846" width="9" style="224"/>
    <col min="3847" max="3847" width="29.5703125" style="224" customWidth="1"/>
    <col min="3848" max="3848" width="18.7109375" style="224" customWidth="1"/>
    <col min="3849" max="3849" width="26" style="224" customWidth="1"/>
    <col min="3850" max="3850" width="9" style="224"/>
    <col min="3851" max="3851" width="16.5703125" style="224" customWidth="1"/>
    <col min="3852" max="3852" width="15.140625" style="224" customWidth="1"/>
    <col min="3853" max="3854" width="9.140625" style="224" customWidth="1"/>
    <col min="3855" max="3855" width="16.140625" style="224" customWidth="1"/>
    <col min="3856" max="3878" width="3.85546875" style="224" customWidth="1"/>
    <col min="3879" max="4102" width="9" style="224"/>
    <col min="4103" max="4103" width="29.5703125" style="224" customWidth="1"/>
    <col min="4104" max="4104" width="18.7109375" style="224" customWidth="1"/>
    <col min="4105" max="4105" width="26" style="224" customWidth="1"/>
    <col min="4106" max="4106" width="9" style="224"/>
    <col min="4107" max="4107" width="16.5703125" style="224" customWidth="1"/>
    <col min="4108" max="4108" width="15.140625" style="224" customWidth="1"/>
    <col min="4109" max="4110" width="9.140625" style="224" customWidth="1"/>
    <col min="4111" max="4111" width="16.140625" style="224" customWidth="1"/>
    <col min="4112" max="4134" width="3.85546875" style="224" customWidth="1"/>
    <col min="4135" max="4358" width="9" style="224"/>
    <col min="4359" max="4359" width="29.5703125" style="224" customWidth="1"/>
    <col min="4360" max="4360" width="18.7109375" style="224" customWidth="1"/>
    <col min="4361" max="4361" width="26" style="224" customWidth="1"/>
    <col min="4362" max="4362" width="9" style="224"/>
    <col min="4363" max="4363" width="16.5703125" style="224" customWidth="1"/>
    <col min="4364" max="4364" width="15.140625" style="224" customWidth="1"/>
    <col min="4365" max="4366" width="9.140625" style="224" customWidth="1"/>
    <col min="4367" max="4367" width="16.140625" style="224" customWidth="1"/>
    <col min="4368" max="4390" width="3.85546875" style="224" customWidth="1"/>
    <col min="4391" max="4614" width="9" style="224"/>
    <col min="4615" max="4615" width="29.5703125" style="224" customWidth="1"/>
    <col min="4616" max="4616" width="18.7109375" style="224" customWidth="1"/>
    <col min="4617" max="4617" width="26" style="224" customWidth="1"/>
    <col min="4618" max="4618" width="9" style="224"/>
    <col min="4619" max="4619" width="16.5703125" style="224" customWidth="1"/>
    <col min="4620" max="4620" width="15.140625" style="224" customWidth="1"/>
    <col min="4621" max="4622" width="9.140625" style="224" customWidth="1"/>
    <col min="4623" max="4623" width="16.140625" style="224" customWidth="1"/>
    <col min="4624" max="4646" width="3.85546875" style="224" customWidth="1"/>
    <col min="4647" max="4870" width="9" style="224"/>
    <col min="4871" max="4871" width="29.5703125" style="224" customWidth="1"/>
    <col min="4872" max="4872" width="18.7109375" style="224" customWidth="1"/>
    <col min="4873" max="4873" width="26" style="224" customWidth="1"/>
    <col min="4874" max="4874" width="9" style="224"/>
    <col min="4875" max="4875" width="16.5703125" style="224" customWidth="1"/>
    <col min="4876" max="4876" width="15.140625" style="224" customWidth="1"/>
    <col min="4877" max="4878" width="9.140625" style="224" customWidth="1"/>
    <col min="4879" max="4879" width="16.140625" style="224" customWidth="1"/>
    <col min="4880" max="4902" width="3.85546875" style="224" customWidth="1"/>
    <col min="4903" max="5126" width="9" style="224"/>
    <col min="5127" max="5127" width="29.5703125" style="224" customWidth="1"/>
    <col min="5128" max="5128" width="18.7109375" style="224" customWidth="1"/>
    <col min="5129" max="5129" width="26" style="224" customWidth="1"/>
    <col min="5130" max="5130" width="9" style="224"/>
    <col min="5131" max="5131" width="16.5703125" style="224" customWidth="1"/>
    <col min="5132" max="5132" width="15.140625" style="224" customWidth="1"/>
    <col min="5133" max="5134" width="9.140625" style="224" customWidth="1"/>
    <col min="5135" max="5135" width="16.140625" style="224" customWidth="1"/>
    <col min="5136" max="5158" width="3.85546875" style="224" customWidth="1"/>
    <col min="5159" max="5382" width="9" style="224"/>
    <col min="5383" max="5383" width="29.5703125" style="224" customWidth="1"/>
    <col min="5384" max="5384" width="18.7109375" style="224" customWidth="1"/>
    <col min="5385" max="5385" width="26" style="224" customWidth="1"/>
    <col min="5386" max="5386" width="9" style="224"/>
    <col min="5387" max="5387" width="16.5703125" style="224" customWidth="1"/>
    <col min="5388" max="5388" width="15.140625" style="224" customWidth="1"/>
    <col min="5389" max="5390" width="9.140625" style="224" customWidth="1"/>
    <col min="5391" max="5391" width="16.140625" style="224" customWidth="1"/>
    <col min="5392" max="5414" width="3.85546875" style="224" customWidth="1"/>
    <col min="5415" max="5638" width="9" style="224"/>
    <col min="5639" max="5639" width="29.5703125" style="224" customWidth="1"/>
    <col min="5640" max="5640" width="18.7109375" style="224" customWidth="1"/>
    <col min="5641" max="5641" width="26" style="224" customWidth="1"/>
    <col min="5642" max="5642" width="9" style="224"/>
    <col min="5643" max="5643" width="16.5703125" style="224" customWidth="1"/>
    <col min="5644" max="5644" width="15.140625" style="224" customWidth="1"/>
    <col min="5645" max="5646" width="9.140625" style="224" customWidth="1"/>
    <col min="5647" max="5647" width="16.140625" style="224" customWidth="1"/>
    <col min="5648" max="5670" width="3.85546875" style="224" customWidth="1"/>
    <col min="5671" max="5894" width="9" style="224"/>
    <col min="5895" max="5895" width="29.5703125" style="224" customWidth="1"/>
    <col min="5896" max="5896" width="18.7109375" style="224" customWidth="1"/>
    <col min="5897" max="5897" width="26" style="224" customWidth="1"/>
    <col min="5898" max="5898" width="9" style="224"/>
    <col min="5899" max="5899" width="16.5703125" style="224" customWidth="1"/>
    <col min="5900" max="5900" width="15.140625" style="224" customWidth="1"/>
    <col min="5901" max="5902" width="9.140625" style="224" customWidth="1"/>
    <col min="5903" max="5903" width="16.140625" style="224" customWidth="1"/>
    <col min="5904" max="5926" width="3.85546875" style="224" customWidth="1"/>
    <col min="5927" max="6150" width="9" style="224"/>
    <col min="6151" max="6151" width="29.5703125" style="224" customWidth="1"/>
    <col min="6152" max="6152" width="18.7109375" style="224" customWidth="1"/>
    <col min="6153" max="6153" width="26" style="224" customWidth="1"/>
    <col min="6154" max="6154" width="9" style="224"/>
    <col min="6155" max="6155" width="16.5703125" style="224" customWidth="1"/>
    <col min="6156" max="6156" width="15.140625" style="224" customWidth="1"/>
    <col min="6157" max="6158" width="9.140625" style="224" customWidth="1"/>
    <col min="6159" max="6159" width="16.140625" style="224" customWidth="1"/>
    <col min="6160" max="6182" width="3.85546875" style="224" customWidth="1"/>
    <col min="6183" max="6406" width="9" style="224"/>
    <col min="6407" max="6407" width="29.5703125" style="224" customWidth="1"/>
    <col min="6408" max="6408" width="18.7109375" style="224" customWidth="1"/>
    <col min="6409" max="6409" width="26" style="224" customWidth="1"/>
    <col min="6410" max="6410" width="9" style="224"/>
    <col min="6411" max="6411" width="16.5703125" style="224" customWidth="1"/>
    <col min="6412" max="6412" width="15.140625" style="224" customWidth="1"/>
    <col min="6413" max="6414" width="9.140625" style="224" customWidth="1"/>
    <col min="6415" max="6415" width="16.140625" style="224" customWidth="1"/>
    <col min="6416" max="6438" width="3.85546875" style="224" customWidth="1"/>
    <col min="6439" max="6662" width="9" style="224"/>
    <col min="6663" max="6663" width="29.5703125" style="224" customWidth="1"/>
    <col min="6664" max="6664" width="18.7109375" style="224" customWidth="1"/>
    <col min="6665" max="6665" width="26" style="224" customWidth="1"/>
    <col min="6666" max="6666" width="9" style="224"/>
    <col min="6667" max="6667" width="16.5703125" style="224" customWidth="1"/>
    <col min="6668" max="6668" width="15.140625" style="224" customWidth="1"/>
    <col min="6669" max="6670" width="9.140625" style="224" customWidth="1"/>
    <col min="6671" max="6671" width="16.140625" style="224" customWidth="1"/>
    <col min="6672" max="6694" width="3.85546875" style="224" customWidth="1"/>
    <col min="6695" max="6918" width="9" style="224"/>
    <col min="6919" max="6919" width="29.5703125" style="224" customWidth="1"/>
    <col min="6920" max="6920" width="18.7109375" style="224" customWidth="1"/>
    <col min="6921" max="6921" width="26" style="224" customWidth="1"/>
    <col min="6922" max="6922" width="9" style="224"/>
    <col min="6923" max="6923" width="16.5703125" style="224" customWidth="1"/>
    <col min="6924" max="6924" width="15.140625" style="224" customWidth="1"/>
    <col min="6925" max="6926" width="9.140625" style="224" customWidth="1"/>
    <col min="6927" max="6927" width="16.140625" style="224" customWidth="1"/>
    <col min="6928" max="6950" width="3.85546875" style="224" customWidth="1"/>
    <col min="6951" max="7174" width="9" style="224"/>
    <col min="7175" max="7175" width="29.5703125" style="224" customWidth="1"/>
    <col min="7176" max="7176" width="18.7109375" style="224" customWidth="1"/>
    <col min="7177" max="7177" width="26" style="224" customWidth="1"/>
    <col min="7178" max="7178" width="9" style="224"/>
    <col min="7179" max="7179" width="16.5703125" style="224" customWidth="1"/>
    <col min="7180" max="7180" width="15.140625" style="224" customWidth="1"/>
    <col min="7181" max="7182" width="9.140625" style="224" customWidth="1"/>
    <col min="7183" max="7183" width="16.140625" style="224" customWidth="1"/>
    <col min="7184" max="7206" width="3.85546875" style="224" customWidth="1"/>
    <col min="7207" max="7430" width="9" style="224"/>
    <col min="7431" max="7431" width="29.5703125" style="224" customWidth="1"/>
    <col min="7432" max="7432" width="18.7109375" style="224" customWidth="1"/>
    <col min="7433" max="7433" width="26" style="224" customWidth="1"/>
    <col min="7434" max="7434" width="9" style="224"/>
    <col min="7435" max="7435" width="16.5703125" style="224" customWidth="1"/>
    <col min="7436" max="7436" width="15.140625" style="224" customWidth="1"/>
    <col min="7437" max="7438" width="9.140625" style="224" customWidth="1"/>
    <col min="7439" max="7439" width="16.140625" style="224" customWidth="1"/>
    <col min="7440" max="7462" width="3.85546875" style="224" customWidth="1"/>
    <col min="7463" max="7686" width="9" style="224"/>
    <col min="7687" max="7687" width="29.5703125" style="224" customWidth="1"/>
    <col min="7688" max="7688" width="18.7109375" style="224" customWidth="1"/>
    <col min="7689" max="7689" width="26" style="224" customWidth="1"/>
    <col min="7690" max="7690" width="9" style="224"/>
    <col min="7691" max="7691" width="16.5703125" style="224" customWidth="1"/>
    <col min="7692" max="7692" width="15.140625" style="224" customWidth="1"/>
    <col min="7693" max="7694" width="9.140625" style="224" customWidth="1"/>
    <col min="7695" max="7695" width="16.140625" style="224" customWidth="1"/>
    <col min="7696" max="7718" width="3.85546875" style="224" customWidth="1"/>
    <col min="7719" max="7942" width="9" style="224"/>
    <col min="7943" max="7943" width="29.5703125" style="224" customWidth="1"/>
    <col min="7944" max="7944" width="18.7109375" style="224" customWidth="1"/>
    <col min="7945" max="7945" width="26" style="224" customWidth="1"/>
    <col min="7946" max="7946" width="9" style="224"/>
    <col min="7947" max="7947" width="16.5703125" style="224" customWidth="1"/>
    <col min="7948" max="7948" width="15.140625" style="224" customWidth="1"/>
    <col min="7949" max="7950" width="9.140625" style="224" customWidth="1"/>
    <col min="7951" max="7951" width="16.140625" style="224" customWidth="1"/>
    <col min="7952" max="7974" width="3.85546875" style="224" customWidth="1"/>
    <col min="7975" max="8198" width="9" style="224"/>
    <col min="8199" max="8199" width="29.5703125" style="224" customWidth="1"/>
    <col min="8200" max="8200" width="18.7109375" style="224" customWidth="1"/>
    <col min="8201" max="8201" width="26" style="224" customWidth="1"/>
    <col min="8202" max="8202" width="9" style="224"/>
    <col min="8203" max="8203" width="16.5703125" style="224" customWidth="1"/>
    <col min="8204" max="8204" width="15.140625" style="224" customWidth="1"/>
    <col min="8205" max="8206" width="9.140625" style="224" customWidth="1"/>
    <col min="8207" max="8207" width="16.140625" style="224" customWidth="1"/>
    <col min="8208" max="8230" width="3.85546875" style="224" customWidth="1"/>
    <col min="8231" max="8454" width="9" style="224"/>
    <col min="8455" max="8455" width="29.5703125" style="224" customWidth="1"/>
    <col min="8456" max="8456" width="18.7109375" style="224" customWidth="1"/>
    <col min="8457" max="8457" width="26" style="224" customWidth="1"/>
    <col min="8458" max="8458" width="9" style="224"/>
    <col min="8459" max="8459" width="16.5703125" style="224" customWidth="1"/>
    <col min="8460" max="8460" width="15.140625" style="224" customWidth="1"/>
    <col min="8461" max="8462" width="9.140625" style="224" customWidth="1"/>
    <col min="8463" max="8463" width="16.140625" style="224" customWidth="1"/>
    <col min="8464" max="8486" width="3.85546875" style="224" customWidth="1"/>
    <col min="8487" max="8710" width="9" style="224"/>
    <col min="8711" max="8711" width="29.5703125" style="224" customWidth="1"/>
    <col min="8712" max="8712" width="18.7109375" style="224" customWidth="1"/>
    <col min="8713" max="8713" width="26" style="224" customWidth="1"/>
    <col min="8714" max="8714" width="9" style="224"/>
    <col min="8715" max="8715" width="16.5703125" style="224" customWidth="1"/>
    <col min="8716" max="8716" width="15.140625" style="224" customWidth="1"/>
    <col min="8717" max="8718" width="9.140625" style="224" customWidth="1"/>
    <col min="8719" max="8719" width="16.140625" style="224" customWidth="1"/>
    <col min="8720" max="8742" width="3.85546875" style="224" customWidth="1"/>
    <col min="8743" max="8966" width="9" style="224"/>
    <col min="8967" max="8967" width="29.5703125" style="224" customWidth="1"/>
    <col min="8968" max="8968" width="18.7109375" style="224" customWidth="1"/>
    <col min="8969" max="8969" width="26" style="224" customWidth="1"/>
    <col min="8970" max="8970" width="9" style="224"/>
    <col min="8971" max="8971" width="16.5703125" style="224" customWidth="1"/>
    <col min="8972" max="8972" width="15.140625" style="224" customWidth="1"/>
    <col min="8973" max="8974" width="9.140625" style="224" customWidth="1"/>
    <col min="8975" max="8975" width="16.140625" style="224" customWidth="1"/>
    <col min="8976" max="8998" width="3.85546875" style="224" customWidth="1"/>
    <col min="8999" max="9222" width="9" style="224"/>
    <col min="9223" max="9223" width="29.5703125" style="224" customWidth="1"/>
    <col min="9224" max="9224" width="18.7109375" style="224" customWidth="1"/>
    <col min="9225" max="9225" width="26" style="224" customWidth="1"/>
    <col min="9226" max="9226" width="9" style="224"/>
    <col min="9227" max="9227" width="16.5703125" style="224" customWidth="1"/>
    <col min="9228" max="9228" width="15.140625" style="224" customWidth="1"/>
    <col min="9229" max="9230" width="9.140625" style="224" customWidth="1"/>
    <col min="9231" max="9231" width="16.140625" style="224" customWidth="1"/>
    <col min="9232" max="9254" width="3.85546875" style="224" customWidth="1"/>
    <col min="9255" max="9478" width="9" style="224"/>
    <col min="9479" max="9479" width="29.5703125" style="224" customWidth="1"/>
    <col min="9480" max="9480" width="18.7109375" style="224" customWidth="1"/>
    <col min="9481" max="9481" width="26" style="224" customWidth="1"/>
    <col min="9482" max="9482" width="9" style="224"/>
    <col min="9483" max="9483" width="16.5703125" style="224" customWidth="1"/>
    <col min="9484" max="9484" width="15.140625" style="224" customWidth="1"/>
    <col min="9485" max="9486" width="9.140625" style="224" customWidth="1"/>
    <col min="9487" max="9487" width="16.140625" style="224" customWidth="1"/>
    <col min="9488" max="9510" width="3.85546875" style="224" customWidth="1"/>
    <col min="9511" max="9734" width="9" style="224"/>
    <col min="9735" max="9735" width="29.5703125" style="224" customWidth="1"/>
    <col min="9736" max="9736" width="18.7109375" style="224" customWidth="1"/>
    <col min="9737" max="9737" width="26" style="224" customWidth="1"/>
    <col min="9738" max="9738" width="9" style="224"/>
    <col min="9739" max="9739" width="16.5703125" style="224" customWidth="1"/>
    <col min="9740" max="9740" width="15.140625" style="224" customWidth="1"/>
    <col min="9741" max="9742" width="9.140625" style="224" customWidth="1"/>
    <col min="9743" max="9743" width="16.140625" style="224" customWidth="1"/>
    <col min="9744" max="9766" width="3.85546875" style="224" customWidth="1"/>
    <col min="9767" max="9990" width="9" style="224"/>
    <col min="9991" max="9991" width="29.5703125" style="224" customWidth="1"/>
    <col min="9992" max="9992" width="18.7109375" style="224" customWidth="1"/>
    <col min="9993" max="9993" width="26" style="224" customWidth="1"/>
    <col min="9994" max="9994" width="9" style="224"/>
    <col min="9995" max="9995" width="16.5703125" style="224" customWidth="1"/>
    <col min="9996" max="9996" width="15.140625" style="224" customWidth="1"/>
    <col min="9997" max="9998" width="9.140625" style="224" customWidth="1"/>
    <col min="9999" max="9999" width="16.140625" style="224" customWidth="1"/>
    <col min="10000" max="10022" width="3.85546875" style="224" customWidth="1"/>
    <col min="10023" max="10246" width="9" style="224"/>
    <col min="10247" max="10247" width="29.5703125" style="224" customWidth="1"/>
    <col min="10248" max="10248" width="18.7109375" style="224" customWidth="1"/>
    <col min="10249" max="10249" width="26" style="224" customWidth="1"/>
    <col min="10250" max="10250" width="9" style="224"/>
    <col min="10251" max="10251" width="16.5703125" style="224" customWidth="1"/>
    <col min="10252" max="10252" width="15.140625" style="224" customWidth="1"/>
    <col min="10253" max="10254" width="9.140625" style="224" customWidth="1"/>
    <col min="10255" max="10255" width="16.140625" style="224" customWidth="1"/>
    <col min="10256" max="10278" width="3.85546875" style="224" customWidth="1"/>
    <col min="10279" max="10502" width="9" style="224"/>
    <col min="10503" max="10503" width="29.5703125" style="224" customWidth="1"/>
    <col min="10504" max="10504" width="18.7109375" style="224" customWidth="1"/>
    <col min="10505" max="10505" width="26" style="224" customWidth="1"/>
    <col min="10506" max="10506" width="9" style="224"/>
    <col min="10507" max="10507" width="16.5703125" style="224" customWidth="1"/>
    <col min="10508" max="10508" width="15.140625" style="224" customWidth="1"/>
    <col min="10509" max="10510" width="9.140625" style="224" customWidth="1"/>
    <col min="10511" max="10511" width="16.140625" style="224" customWidth="1"/>
    <col min="10512" max="10534" width="3.85546875" style="224" customWidth="1"/>
    <col min="10535" max="10758" width="9" style="224"/>
    <col min="10759" max="10759" width="29.5703125" style="224" customWidth="1"/>
    <col min="10760" max="10760" width="18.7109375" style="224" customWidth="1"/>
    <col min="10761" max="10761" width="26" style="224" customWidth="1"/>
    <col min="10762" max="10762" width="9" style="224"/>
    <col min="10763" max="10763" width="16.5703125" style="224" customWidth="1"/>
    <col min="10764" max="10764" width="15.140625" style="224" customWidth="1"/>
    <col min="10765" max="10766" width="9.140625" style="224" customWidth="1"/>
    <col min="10767" max="10767" width="16.140625" style="224" customWidth="1"/>
    <col min="10768" max="10790" width="3.85546875" style="224" customWidth="1"/>
    <col min="10791" max="11014" width="9" style="224"/>
    <col min="11015" max="11015" width="29.5703125" style="224" customWidth="1"/>
    <col min="11016" max="11016" width="18.7109375" style="224" customWidth="1"/>
    <col min="11017" max="11017" width="26" style="224" customWidth="1"/>
    <col min="11018" max="11018" width="9" style="224"/>
    <col min="11019" max="11019" width="16.5703125" style="224" customWidth="1"/>
    <col min="11020" max="11020" width="15.140625" style="224" customWidth="1"/>
    <col min="11021" max="11022" width="9.140625" style="224" customWidth="1"/>
    <col min="11023" max="11023" width="16.140625" style="224" customWidth="1"/>
    <col min="11024" max="11046" width="3.85546875" style="224" customWidth="1"/>
    <col min="11047" max="11270" width="9" style="224"/>
    <col min="11271" max="11271" width="29.5703125" style="224" customWidth="1"/>
    <col min="11272" max="11272" width="18.7109375" style="224" customWidth="1"/>
    <col min="11273" max="11273" width="26" style="224" customWidth="1"/>
    <col min="11274" max="11274" width="9" style="224"/>
    <col min="11275" max="11275" width="16.5703125" style="224" customWidth="1"/>
    <col min="11276" max="11276" width="15.140625" style="224" customWidth="1"/>
    <col min="11277" max="11278" width="9.140625" style="224" customWidth="1"/>
    <col min="11279" max="11279" width="16.140625" style="224" customWidth="1"/>
    <col min="11280" max="11302" width="3.85546875" style="224" customWidth="1"/>
    <col min="11303" max="11526" width="9" style="224"/>
    <col min="11527" max="11527" width="29.5703125" style="224" customWidth="1"/>
    <col min="11528" max="11528" width="18.7109375" style="224" customWidth="1"/>
    <col min="11529" max="11529" width="26" style="224" customWidth="1"/>
    <col min="11530" max="11530" width="9" style="224"/>
    <col min="11531" max="11531" width="16.5703125" style="224" customWidth="1"/>
    <col min="11532" max="11532" width="15.140625" style="224" customWidth="1"/>
    <col min="11533" max="11534" width="9.140625" style="224" customWidth="1"/>
    <col min="11535" max="11535" width="16.140625" style="224" customWidth="1"/>
    <col min="11536" max="11558" width="3.85546875" style="224" customWidth="1"/>
    <col min="11559" max="11782" width="9" style="224"/>
    <col min="11783" max="11783" width="29.5703125" style="224" customWidth="1"/>
    <col min="11784" max="11784" width="18.7109375" style="224" customWidth="1"/>
    <col min="11785" max="11785" width="26" style="224" customWidth="1"/>
    <col min="11786" max="11786" width="9" style="224"/>
    <col min="11787" max="11787" width="16.5703125" style="224" customWidth="1"/>
    <col min="11788" max="11788" width="15.140625" style="224" customWidth="1"/>
    <col min="11789" max="11790" width="9.140625" style="224" customWidth="1"/>
    <col min="11791" max="11791" width="16.140625" style="224" customWidth="1"/>
    <col min="11792" max="11814" width="3.85546875" style="224" customWidth="1"/>
    <col min="11815" max="12038" width="9" style="224"/>
    <col min="12039" max="12039" width="29.5703125" style="224" customWidth="1"/>
    <col min="12040" max="12040" width="18.7109375" style="224" customWidth="1"/>
    <col min="12041" max="12041" width="26" style="224" customWidth="1"/>
    <col min="12042" max="12042" width="9" style="224"/>
    <col min="12043" max="12043" width="16.5703125" style="224" customWidth="1"/>
    <col min="12044" max="12044" width="15.140625" style="224" customWidth="1"/>
    <col min="12045" max="12046" width="9.140625" style="224" customWidth="1"/>
    <col min="12047" max="12047" width="16.140625" style="224" customWidth="1"/>
    <col min="12048" max="12070" width="3.85546875" style="224" customWidth="1"/>
    <col min="12071" max="12294" width="9" style="224"/>
    <col min="12295" max="12295" width="29.5703125" style="224" customWidth="1"/>
    <col min="12296" max="12296" width="18.7109375" style="224" customWidth="1"/>
    <col min="12297" max="12297" width="26" style="224" customWidth="1"/>
    <col min="12298" max="12298" width="9" style="224"/>
    <col min="12299" max="12299" width="16.5703125" style="224" customWidth="1"/>
    <col min="12300" max="12300" width="15.140625" style="224" customWidth="1"/>
    <col min="12301" max="12302" width="9.140625" style="224" customWidth="1"/>
    <col min="12303" max="12303" width="16.140625" style="224" customWidth="1"/>
    <col min="12304" max="12326" width="3.85546875" style="224" customWidth="1"/>
    <col min="12327" max="12550" width="9" style="224"/>
    <col min="12551" max="12551" width="29.5703125" style="224" customWidth="1"/>
    <col min="12552" max="12552" width="18.7109375" style="224" customWidth="1"/>
    <col min="12553" max="12553" width="26" style="224" customWidth="1"/>
    <col min="12554" max="12554" width="9" style="224"/>
    <col min="12555" max="12555" width="16.5703125" style="224" customWidth="1"/>
    <col min="12556" max="12556" width="15.140625" style="224" customWidth="1"/>
    <col min="12557" max="12558" width="9.140625" style="224" customWidth="1"/>
    <col min="12559" max="12559" width="16.140625" style="224" customWidth="1"/>
    <col min="12560" max="12582" width="3.85546875" style="224" customWidth="1"/>
    <col min="12583" max="12806" width="9" style="224"/>
    <col min="12807" max="12807" width="29.5703125" style="224" customWidth="1"/>
    <col min="12808" max="12808" width="18.7109375" style="224" customWidth="1"/>
    <col min="12809" max="12809" width="26" style="224" customWidth="1"/>
    <col min="12810" max="12810" width="9" style="224"/>
    <col min="12811" max="12811" width="16.5703125" style="224" customWidth="1"/>
    <col min="12812" max="12812" width="15.140625" style="224" customWidth="1"/>
    <col min="12813" max="12814" width="9.140625" style="224" customWidth="1"/>
    <col min="12815" max="12815" width="16.140625" style="224" customWidth="1"/>
    <col min="12816" max="12838" width="3.85546875" style="224" customWidth="1"/>
    <col min="12839" max="13062" width="9" style="224"/>
    <col min="13063" max="13063" width="29.5703125" style="224" customWidth="1"/>
    <col min="13064" max="13064" width="18.7109375" style="224" customWidth="1"/>
    <col min="13065" max="13065" width="26" style="224" customWidth="1"/>
    <col min="13066" max="13066" width="9" style="224"/>
    <col min="13067" max="13067" width="16.5703125" style="224" customWidth="1"/>
    <col min="13068" max="13068" width="15.140625" style="224" customWidth="1"/>
    <col min="13069" max="13070" width="9.140625" style="224" customWidth="1"/>
    <col min="13071" max="13071" width="16.140625" style="224" customWidth="1"/>
    <col min="13072" max="13094" width="3.85546875" style="224" customWidth="1"/>
    <col min="13095" max="13318" width="9" style="224"/>
    <col min="13319" max="13319" width="29.5703125" style="224" customWidth="1"/>
    <col min="13320" max="13320" width="18.7109375" style="224" customWidth="1"/>
    <col min="13321" max="13321" width="26" style="224" customWidth="1"/>
    <col min="13322" max="13322" width="9" style="224"/>
    <col min="13323" max="13323" width="16.5703125" style="224" customWidth="1"/>
    <col min="13324" max="13324" width="15.140625" style="224" customWidth="1"/>
    <col min="13325" max="13326" width="9.140625" style="224" customWidth="1"/>
    <col min="13327" max="13327" width="16.140625" style="224" customWidth="1"/>
    <col min="13328" max="13350" width="3.85546875" style="224" customWidth="1"/>
    <col min="13351" max="13574" width="9" style="224"/>
    <col min="13575" max="13575" width="29.5703125" style="224" customWidth="1"/>
    <col min="13576" max="13576" width="18.7109375" style="224" customWidth="1"/>
    <col min="13577" max="13577" width="26" style="224" customWidth="1"/>
    <col min="13578" max="13578" width="9" style="224"/>
    <col min="13579" max="13579" width="16.5703125" style="224" customWidth="1"/>
    <col min="13580" max="13580" width="15.140625" style="224" customWidth="1"/>
    <col min="13581" max="13582" width="9.140625" style="224" customWidth="1"/>
    <col min="13583" max="13583" width="16.140625" style="224" customWidth="1"/>
    <col min="13584" max="13606" width="3.85546875" style="224" customWidth="1"/>
    <col min="13607" max="13830" width="9" style="224"/>
    <col min="13831" max="13831" width="29.5703125" style="224" customWidth="1"/>
    <col min="13832" max="13832" width="18.7109375" style="224" customWidth="1"/>
    <col min="13833" max="13833" width="26" style="224" customWidth="1"/>
    <col min="13834" max="13834" width="9" style="224"/>
    <col min="13835" max="13835" width="16.5703125" style="224" customWidth="1"/>
    <col min="13836" max="13836" width="15.140625" style="224" customWidth="1"/>
    <col min="13837" max="13838" width="9.140625" style="224" customWidth="1"/>
    <col min="13839" max="13839" width="16.140625" style="224" customWidth="1"/>
    <col min="13840" max="13862" width="3.85546875" style="224" customWidth="1"/>
    <col min="13863" max="14086" width="9" style="224"/>
    <col min="14087" max="14087" width="29.5703125" style="224" customWidth="1"/>
    <col min="14088" max="14088" width="18.7109375" style="224" customWidth="1"/>
    <col min="14089" max="14089" width="26" style="224" customWidth="1"/>
    <col min="14090" max="14090" width="9" style="224"/>
    <col min="14091" max="14091" width="16.5703125" style="224" customWidth="1"/>
    <col min="14092" max="14092" width="15.140625" style="224" customWidth="1"/>
    <col min="14093" max="14094" width="9.140625" style="224" customWidth="1"/>
    <col min="14095" max="14095" width="16.140625" style="224" customWidth="1"/>
    <col min="14096" max="14118" width="3.85546875" style="224" customWidth="1"/>
    <col min="14119" max="14342" width="9" style="224"/>
    <col min="14343" max="14343" width="29.5703125" style="224" customWidth="1"/>
    <col min="14344" max="14344" width="18.7109375" style="224" customWidth="1"/>
    <col min="14345" max="14345" width="26" style="224" customWidth="1"/>
    <col min="14346" max="14346" width="9" style="224"/>
    <col min="14347" max="14347" width="16.5703125" style="224" customWidth="1"/>
    <col min="14348" max="14348" width="15.140625" style="224" customWidth="1"/>
    <col min="14349" max="14350" width="9.140625" style="224" customWidth="1"/>
    <col min="14351" max="14351" width="16.140625" style="224" customWidth="1"/>
    <col min="14352" max="14374" width="3.85546875" style="224" customWidth="1"/>
    <col min="14375" max="14598" width="9" style="224"/>
    <col min="14599" max="14599" width="29.5703125" style="224" customWidth="1"/>
    <col min="14600" max="14600" width="18.7109375" style="224" customWidth="1"/>
    <col min="14601" max="14601" width="26" style="224" customWidth="1"/>
    <col min="14602" max="14602" width="9" style="224"/>
    <col min="14603" max="14603" width="16.5703125" style="224" customWidth="1"/>
    <col min="14604" max="14604" width="15.140625" style="224" customWidth="1"/>
    <col min="14605" max="14606" width="9.140625" style="224" customWidth="1"/>
    <col min="14607" max="14607" width="16.140625" style="224" customWidth="1"/>
    <col min="14608" max="14630" width="3.85546875" style="224" customWidth="1"/>
    <col min="14631" max="14854" width="9" style="224"/>
    <col min="14855" max="14855" width="29.5703125" style="224" customWidth="1"/>
    <col min="14856" max="14856" width="18.7109375" style="224" customWidth="1"/>
    <col min="14857" max="14857" width="26" style="224" customWidth="1"/>
    <col min="14858" max="14858" width="9" style="224"/>
    <col min="14859" max="14859" width="16.5703125" style="224" customWidth="1"/>
    <col min="14860" max="14860" width="15.140625" style="224" customWidth="1"/>
    <col min="14861" max="14862" width="9.140625" style="224" customWidth="1"/>
    <col min="14863" max="14863" width="16.140625" style="224" customWidth="1"/>
    <col min="14864" max="14886" width="3.85546875" style="224" customWidth="1"/>
    <col min="14887" max="15110" width="9" style="224"/>
    <col min="15111" max="15111" width="29.5703125" style="224" customWidth="1"/>
    <col min="15112" max="15112" width="18.7109375" style="224" customWidth="1"/>
    <col min="15113" max="15113" width="26" style="224" customWidth="1"/>
    <col min="15114" max="15114" width="9" style="224"/>
    <col min="15115" max="15115" width="16.5703125" style="224" customWidth="1"/>
    <col min="15116" max="15116" width="15.140625" style="224" customWidth="1"/>
    <col min="15117" max="15118" width="9.140625" style="224" customWidth="1"/>
    <col min="15119" max="15119" width="16.140625" style="224" customWidth="1"/>
    <col min="15120" max="15142" width="3.85546875" style="224" customWidth="1"/>
    <col min="15143" max="15366" width="9" style="224"/>
    <col min="15367" max="15367" width="29.5703125" style="224" customWidth="1"/>
    <col min="15368" max="15368" width="18.7109375" style="224" customWidth="1"/>
    <col min="15369" max="15369" width="26" style="224" customWidth="1"/>
    <col min="15370" max="15370" width="9" style="224"/>
    <col min="15371" max="15371" width="16.5703125" style="224" customWidth="1"/>
    <col min="15372" max="15372" width="15.140625" style="224" customWidth="1"/>
    <col min="15373" max="15374" width="9.140625" style="224" customWidth="1"/>
    <col min="15375" max="15375" width="16.140625" style="224" customWidth="1"/>
    <col min="15376" max="15398" width="3.85546875" style="224" customWidth="1"/>
    <col min="15399" max="15622" width="9" style="224"/>
    <col min="15623" max="15623" width="29.5703125" style="224" customWidth="1"/>
    <col min="15624" max="15624" width="18.7109375" style="224" customWidth="1"/>
    <col min="15625" max="15625" width="26" style="224" customWidth="1"/>
    <col min="15626" max="15626" width="9" style="224"/>
    <col min="15627" max="15627" width="16.5703125" style="224" customWidth="1"/>
    <col min="15628" max="15628" width="15.140625" style="224" customWidth="1"/>
    <col min="15629" max="15630" width="9.140625" style="224" customWidth="1"/>
    <col min="15631" max="15631" width="16.140625" style="224" customWidth="1"/>
    <col min="15632" max="15654" width="3.85546875" style="224" customWidth="1"/>
    <col min="15655" max="15878" width="9" style="224"/>
    <col min="15879" max="15879" width="29.5703125" style="224" customWidth="1"/>
    <col min="15880" max="15880" width="18.7109375" style="224" customWidth="1"/>
    <col min="15881" max="15881" width="26" style="224" customWidth="1"/>
    <col min="15882" max="15882" width="9" style="224"/>
    <col min="15883" max="15883" width="16.5703125" style="224" customWidth="1"/>
    <col min="15884" max="15884" width="15.140625" style="224" customWidth="1"/>
    <col min="15885" max="15886" width="9.140625" style="224" customWidth="1"/>
    <col min="15887" max="15887" width="16.140625" style="224" customWidth="1"/>
    <col min="15888" max="15910" width="3.85546875" style="224" customWidth="1"/>
    <col min="15911" max="16134" width="9" style="224"/>
    <col min="16135" max="16135" width="29.5703125" style="224" customWidth="1"/>
    <col min="16136" max="16136" width="18.7109375" style="224" customWidth="1"/>
    <col min="16137" max="16137" width="26" style="224" customWidth="1"/>
    <col min="16138" max="16138" width="9" style="224"/>
    <col min="16139" max="16139" width="16.5703125" style="224" customWidth="1"/>
    <col min="16140" max="16140" width="15.140625" style="224" customWidth="1"/>
    <col min="16141" max="16142" width="9.140625" style="224" customWidth="1"/>
    <col min="16143" max="16143" width="16.140625" style="224" customWidth="1"/>
    <col min="16144" max="16166" width="3.85546875" style="224" customWidth="1"/>
    <col min="16167" max="16384" width="9" style="224"/>
  </cols>
  <sheetData>
    <row r="1" spans="1:236" x14ac:dyDescent="0.25">
      <c r="A1" s="348" t="s">
        <v>251</v>
      </c>
      <c r="B1" s="348"/>
      <c r="C1" s="223"/>
    </row>
    <row r="2" spans="1:236" x14ac:dyDescent="0.25">
      <c r="A2" s="225"/>
      <c r="B2" s="220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  <c r="BY2" s="226"/>
      <c r="BZ2" s="226"/>
      <c r="CA2" s="226"/>
      <c r="CB2" s="226"/>
      <c r="CC2" s="226"/>
      <c r="CD2" s="226"/>
      <c r="CE2" s="226"/>
      <c r="CF2" s="226"/>
      <c r="CG2" s="226"/>
      <c r="CH2" s="226"/>
      <c r="CI2" s="226"/>
      <c r="CJ2" s="226"/>
      <c r="CK2" s="226"/>
      <c r="CL2" s="226"/>
      <c r="CM2" s="226"/>
      <c r="CN2" s="226"/>
      <c r="CO2" s="226"/>
      <c r="CP2" s="226"/>
      <c r="CQ2" s="226"/>
      <c r="CR2" s="226"/>
      <c r="CS2" s="226"/>
      <c r="CT2" s="226"/>
      <c r="CU2" s="226"/>
      <c r="CV2" s="226"/>
      <c r="CW2" s="226"/>
      <c r="CX2" s="226"/>
      <c r="CY2" s="226"/>
      <c r="CZ2" s="226"/>
      <c r="DA2" s="226"/>
      <c r="DB2" s="226"/>
      <c r="DC2" s="226"/>
      <c r="DD2" s="226"/>
      <c r="DE2" s="226"/>
      <c r="DF2" s="226"/>
      <c r="DG2" s="226"/>
      <c r="DH2" s="226"/>
      <c r="DI2" s="226"/>
      <c r="DJ2" s="226"/>
      <c r="DK2" s="226"/>
      <c r="DL2" s="226"/>
      <c r="DM2" s="226"/>
      <c r="DN2" s="226"/>
      <c r="DO2" s="226"/>
      <c r="DP2" s="226"/>
      <c r="DQ2" s="226"/>
      <c r="DR2" s="226"/>
      <c r="DS2" s="226"/>
      <c r="DT2" s="226"/>
      <c r="DU2" s="226"/>
      <c r="DV2" s="226"/>
      <c r="DW2" s="226"/>
      <c r="DX2" s="226"/>
      <c r="DY2" s="226"/>
      <c r="DZ2" s="226"/>
      <c r="EA2" s="226"/>
      <c r="EB2" s="226"/>
      <c r="EC2" s="226"/>
      <c r="ED2" s="226"/>
      <c r="EE2" s="226"/>
      <c r="EF2" s="226"/>
      <c r="EG2" s="226"/>
      <c r="EH2" s="226"/>
      <c r="EI2" s="226"/>
      <c r="EJ2" s="226"/>
      <c r="EK2" s="226"/>
      <c r="EL2" s="226"/>
      <c r="EM2" s="226"/>
      <c r="EN2" s="226"/>
      <c r="EO2" s="226"/>
      <c r="EP2" s="226"/>
      <c r="EQ2" s="226"/>
      <c r="ER2" s="226"/>
      <c r="ES2" s="226"/>
      <c r="ET2" s="226"/>
      <c r="EU2" s="226"/>
      <c r="EV2" s="226"/>
      <c r="EW2" s="226"/>
      <c r="EX2" s="226"/>
      <c r="EY2" s="226"/>
      <c r="EZ2" s="226"/>
      <c r="FA2" s="226"/>
      <c r="FB2" s="226"/>
      <c r="FC2" s="226"/>
      <c r="FD2" s="226"/>
      <c r="FE2" s="226"/>
      <c r="FF2" s="226"/>
      <c r="FG2" s="226"/>
      <c r="FH2" s="226"/>
      <c r="FI2" s="226"/>
      <c r="FJ2" s="226"/>
      <c r="FK2" s="226"/>
      <c r="FL2" s="226"/>
      <c r="FM2" s="226"/>
      <c r="FN2" s="226"/>
      <c r="FO2" s="226"/>
      <c r="FP2" s="226"/>
      <c r="FQ2" s="226"/>
      <c r="FR2" s="226"/>
      <c r="FS2" s="226"/>
      <c r="FT2" s="226"/>
      <c r="FU2" s="226"/>
      <c r="FV2" s="226"/>
      <c r="FW2" s="226"/>
      <c r="FX2" s="226"/>
      <c r="FY2" s="226"/>
      <c r="FZ2" s="226"/>
      <c r="GA2" s="226"/>
      <c r="GB2" s="226"/>
      <c r="GC2" s="226"/>
      <c r="GD2" s="226"/>
      <c r="GE2" s="226"/>
      <c r="GF2" s="226"/>
      <c r="GG2" s="226"/>
      <c r="GH2" s="226"/>
      <c r="GI2" s="226"/>
      <c r="GJ2" s="226"/>
      <c r="GK2" s="226"/>
      <c r="GL2" s="226"/>
      <c r="GM2" s="226"/>
      <c r="GN2" s="226"/>
      <c r="GO2" s="226"/>
      <c r="GP2" s="226"/>
      <c r="GQ2" s="226"/>
      <c r="GR2" s="226"/>
      <c r="GS2" s="226"/>
      <c r="GT2" s="226"/>
      <c r="GU2" s="226"/>
      <c r="GV2" s="226"/>
      <c r="GW2" s="226"/>
      <c r="GX2" s="226"/>
      <c r="GY2" s="226"/>
      <c r="GZ2" s="226"/>
      <c r="HA2" s="226"/>
      <c r="HB2" s="226"/>
      <c r="HC2" s="226"/>
      <c r="HD2" s="226"/>
      <c r="HE2" s="226"/>
      <c r="HF2" s="226"/>
      <c r="HG2" s="226"/>
      <c r="HH2" s="226"/>
      <c r="HI2" s="226"/>
      <c r="HJ2" s="226"/>
      <c r="HK2" s="226"/>
      <c r="HL2" s="226"/>
      <c r="HM2" s="226"/>
      <c r="HN2" s="226"/>
      <c r="HO2" s="226"/>
      <c r="HP2" s="226"/>
      <c r="HQ2" s="226"/>
      <c r="HR2" s="226"/>
      <c r="HS2" s="226"/>
      <c r="HT2" s="226"/>
      <c r="HU2" s="226"/>
      <c r="HV2" s="226"/>
      <c r="HW2" s="226"/>
      <c r="HX2" s="226"/>
      <c r="HY2" s="226"/>
      <c r="HZ2" s="226"/>
      <c r="IA2" s="226"/>
      <c r="IB2" s="226"/>
    </row>
    <row r="3" spans="1:236" x14ac:dyDescent="0.25">
      <c r="A3" s="227" t="s">
        <v>252</v>
      </c>
      <c r="B3" s="347" t="s">
        <v>224</v>
      </c>
      <c r="C3" s="347"/>
      <c r="D3" s="347"/>
      <c r="E3" s="228"/>
      <c r="F3" s="228"/>
      <c r="G3" s="228"/>
      <c r="H3" s="228"/>
      <c r="I3" s="228"/>
      <c r="J3" s="218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  <c r="BC3" s="226"/>
      <c r="BD3" s="226"/>
      <c r="BE3" s="226"/>
      <c r="BF3" s="226"/>
      <c r="BG3" s="226"/>
      <c r="BH3" s="226"/>
      <c r="BI3" s="226"/>
      <c r="BJ3" s="226"/>
      <c r="BK3" s="226"/>
      <c r="BL3" s="226"/>
      <c r="BM3" s="226"/>
      <c r="BN3" s="226"/>
      <c r="BO3" s="226"/>
      <c r="BP3" s="226"/>
      <c r="BQ3" s="226"/>
      <c r="BR3" s="226"/>
      <c r="BS3" s="226"/>
      <c r="BT3" s="226"/>
      <c r="BU3" s="226"/>
      <c r="BV3" s="226"/>
      <c r="BW3" s="226"/>
      <c r="BX3" s="226"/>
      <c r="BY3" s="226"/>
      <c r="BZ3" s="226"/>
      <c r="CA3" s="226"/>
      <c r="CB3" s="226"/>
      <c r="CC3" s="226"/>
      <c r="CD3" s="226"/>
      <c r="CE3" s="226"/>
      <c r="CF3" s="226"/>
      <c r="CG3" s="226"/>
      <c r="CH3" s="226"/>
      <c r="CI3" s="226"/>
      <c r="CJ3" s="226"/>
      <c r="CK3" s="226"/>
      <c r="CL3" s="226"/>
      <c r="CM3" s="226"/>
      <c r="CN3" s="226"/>
      <c r="CO3" s="226"/>
      <c r="CP3" s="226"/>
      <c r="CQ3" s="226"/>
      <c r="CR3" s="226"/>
      <c r="CS3" s="226"/>
      <c r="CT3" s="226"/>
      <c r="CU3" s="226"/>
      <c r="CV3" s="226"/>
      <c r="CW3" s="226"/>
      <c r="CX3" s="226"/>
      <c r="CY3" s="226"/>
      <c r="CZ3" s="226"/>
      <c r="DA3" s="226"/>
      <c r="DB3" s="226"/>
      <c r="DC3" s="226"/>
      <c r="DD3" s="226"/>
      <c r="DE3" s="226"/>
      <c r="DF3" s="226"/>
      <c r="DG3" s="226"/>
      <c r="DH3" s="226"/>
      <c r="DI3" s="226"/>
      <c r="DJ3" s="226"/>
      <c r="DK3" s="226"/>
      <c r="DL3" s="226"/>
      <c r="DM3" s="226"/>
      <c r="DN3" s="226"/>
      <c r="DO3" s="226"/>
      <c r="DP3" s="226"/>
      <c r="DQ3" s="226"/>
      <c r="DR3" s="226"/>
      <c r="DS3" s="226"/>
      <c r="DT3" s="226"/>
      <c r="DU3" s="226"/>
      <c r="DV3" s="226"/>
      <c r="DW3" s="226"/>
      <c r="DX3" s="226"/>
      <c r="DY3" s="226"/>
      <c r="DZ3" s="226"/>
      <c r="EA3" s="226"/>
      <c r="EB3" s="226"/>
      <c r="EC3" s="226"/>
      <c r="ED3" s="226"/>
      <c r="EE3" s="226"/>
      <c r="EF3" s="226"/>
      <c r="EG3" s="226"/>
      <c r="EH3" s="226"/>
      <c r="EI3" s="226"/>
      <c r="EJ3" s="226"/>
      <c r="EK3" s="226"/>
      <c r="EL3" s="226"/>
      <c r="EM3" s="226"/>
      <c r="EN3" s="226"/>
      <c r="EO3" s="226"/>
      <c r="EP3" s="226"/>
      <c r="EQ3" s="226"/>
      <c r="ER3" s="226"/>
      <c r="ES3" s="226"/>
      <c r="ET3" s="226"/>
      <c r="EU3" s="226"/>
      <c r="EV3" s="226"/>
      <c r="EW3" s="226"/>
      <c r="EX3" s="226"/>
      <c r="EY3" s="226"/>
      <c r="EZ3" s="226"/>
      <c r="FA3" s="226"/>
      <c r="FB3" s="226"/>
      <c r="FC3" s="226"/>
      <c r="FD3" s="226"/>
      <c r="FE3" s="226"/>
      <c r="FF3" s="226"/>
      <c r="FG3" s="226"/>
      <c r="FH3" s="226"/>
      <c r="FI3" s="226"/>
      <c r="FJ3" s="226"/>
      <c r="FK3" s="226"/>
      <c r="FL3" s="226"/>
      <c r="FM3" s="226"/>
      <c r="FN3" s="226"/>
      <c r="FO3" s="226"/>
      <c r="FP3" s="226"/>
      <c r="FQ3" s="226"/>
      <c r="FR3" s="226"/>
      <c r="FS3" s="226"/>
      <c r="FT3" s="226"/>
      <c r="FU3" s="226"/>
      <c r="FV3" s="226"/>
      <c r="FW3" s="226"/>
      <c r="FX3" s="226"/>
      <c r="FY3" s="226"/>
      <c r="FZ3" s="226"/>
      <c r="GA3" s="226"/>
      <c r="GB3" s="226"/>
      <c r="GC3" s="226"/>
      <c r="GD3" s="226"/>
      <c r="GE3" s="226"/>
      <c r="GF3" s="226"/>
      <c r="GG3" s="226"/>
      <c r="GH3" s="226"/>
      <c r="GI3" s="226"/>
      <c r="GJ3" s="226"/>
      <c r="GK3" s="226"/>
      <c r="GL3" s="226"/>
      <c r="GM3" s="226"/>
      <c r="GN3" s="226"/>
      <c r="GO3" s="226"/>
      <c r="GP3" s="226"/>
      <c r="GQ3" s="226"/>
      <c r="GR3" s="226"/>
      <c r="GS3" s="226"/>
      <c r="GT3" s="226"/>
      <c r="GU3" s="226"/>
      <c r="GV3" s="226"/>
      <c r="GW3" s="226"/>
      <c r="GX3" s="226"/>
      <c r="GY3" s="226"/>
      <c r="GZ3" s="226"/>
      <c r="HA3" s="226"/>
      <c r="HB3" s="226"/>
      <c r="HC3" s="226"/>
      <c r="HD3" s="226"/>
      <c r="HE3" s="226"/>
      <c r="HF3" s="226"/>
      <c r="HG3" s="226"/>
      <c r="HH3" s="226"/>
      <c r="HI3" s="226"/>
      <c r="HJ3" s="226"/>
      <c r="HK3" s="226"/>
      <c r="HL3" s="226"/>
      <c r="HM3" s="226"/>
      <c r="HN3" s="226"/>
      <c r="HO3" s="226"/>
      <c r="HP3" s="226"/>
      <c r="HQ3" s="226"/>
      <c r="HR3" s="226"/>
      <c r="HS3" s="226"/>
      <c r="HT3" s="226"/>
      <c r="HU3" s="226"/>
      <c r="HV3" s="226"/>
      <c r="HW3" s="226"/>
      <c r="HX3" s="226"/>
      <c r="HY3" s="226"/>
      <c r="HZ3" s="226"/>
      <c r="IA3" s="226"/>
      <c r="IB3" s="226"/>
    </row>
    <row r="4" spans="1:236" x14ac:dyDescent="0.25">
      <c r="A4" s="229" t="s">
        <v>253</v>
      </c>
      <c r="B4" s="347" t="s">
        <v>290</v>
      </c>
      <c r="C4" s="347"/>
      <c r="D4" s="347"/>
      <c r="E4" s="228"/>
      <c r="F4" s="228"/>
      <c r="G4" s="228"/>
      <c r="H4" s="228"/>
      <c r="I4" s="228"/>
      <c r="J4" s="218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6"/>
      <c r="CM4" s="226"/>
      <c r="CN4" s="226"/>
      <c r="CO4" s="226"/>
      <c r="CP4" s="226"/>
      <c r="CQ4" s="226"/>
      <c r="CR4" s="226"/>
      <c r="CS4" s="226"/>
      <c r="CT4" s="226"/>
      <c r="CU4" s="226"/>
      <c r="CV4" s="226"/>
      <c r="CW4" s="226"/>
      <c r="CX4" s="226"/>
      <c r="CY4" s="226"/>
      <c r="CZ4" s="226"/>
      <c r="DA4" s="226"/>
      <c r="DB4" s="226"/>
      <c r="DC4" s="226"/>
      <c r="DD4" s="226"/>
      <c r="DE4" s="226"/>
      <c r="DF4" s="226"/>
      <c r="DG4" s="226"/>
      <c r="DH4" s="226"/>
      <c r="DI4" s="226"/>
      <c r="DJ4" s="226"/>
      <c r="DK4" s="226"/>
      <c r="DL4" s="226"/>
      <c r="DM4" s="226"/>
      <c r="DN4" s="226"/>
      <c r="DO4" s="226"/>
      <c r="DP4" s="226"/>
      <c r="DQ4" s="226"/>
      <c r="DR4" s="226"/>
      <c r="DS4" s="226"/>
      <c r="DT4" s="226"/>
      <c r="DU4" s="226"/>
      <c r="DV4" s="226"/>
      <c r="DW4" s="226"/>
      <c r="DX4" s="226"/>
      <c r="DY4" s="226"/>
      <c r="DZ4" s="226"/>
      <c r="EA4" s="226"/>
      <c r="EB4" s="226"/>
      <c r="EC4" s="226"/>
      <c r="ED4" s="226"/>
      <c r="EE4" s="226"/>
      <c r="EF4" s="226"/>
      <c r="EG4" s="226"/>
      <c r="EH4" s="226"/>
      <c r="EI4" s="226"/>
      <c r="EJ4" s="226"/>
      <c r="EK4" s="226"/>
      <c r="EL4" s="226"/>
      <c r="EM4" s="226"/>
      <c r="EN4" s="226"/>
      <c r="EO4" s="226"/>
      <c r="EP4" s="226"/>
      <c r="EQ4" s="226"/>
      <c r="ER4" s="226"/>
      <c r="ES4" s="226"/>
      <c r="ET4" s="226"/>
      <c r="EU4" s="226"/>
      <c r="EV4" s="226"/>
      <c r="EW4" s="226"/>
      <c r="EX4" s="226"/>
      <c r="EY4" s="226"/>
      <c r="EZ4" s="226"/>
      <c r="FA4" s="226"/>
      <c r="FB4" s="226"/>
      <c r="FC4" s="226"/>
      <c r="FD4" s="226"/>
      <c r="FE4" s="226"/>
      <c r="FF4" s="226"/>
      <c r="FG4" s="226"/>
      <c r="FH4" s="226"/>
      <c r="FI4" s="226"/>
      <c r="FJ4" s="226"/>
      <c r="FK4" s="226"/>
      <c r="FL4" s="226"/>
      <c r="FM4" s="226"/>
      <c r="FN4" s="226"/>
      <c r="FO4" s="226"/>
      <c r="FP4" s="226"/>
      <c r="FQ4" s="226"/>
      <c r="FR4" s="226"/>
      <c r="FS4" s="226"/>
      <c r="FT4" s="226"/>
      <c r="FU4" s="226"/>
      <c r="FV4" s="226"/>
      <c r="FW4" s="226"/>
      <c r="FX4" s="226"/>
      <c r="FY4" s="226"/>
      <c r="FZ4" s="226"/>
      <c r="GA4" s="226"/>
      <c r="GB4" s="226"/>
      <c r="GC4" s="226"/>
      <c r="GD4" s="226"/>
      <c r="GE4" s="226"/>
      <c r="GF4" s="226"/>
      <c r="GG4" s="226"/>
      <c r="GH4" s="226"/>
      <c r="GI4" s="226"/>
      <c r="GJ4" s="226"/>
      <c r="GK4" s="226"/>
      <c r="GL4" s="226"/>
      <c r="GM4" s="226"/>
      <c r="GN4" s="226"/>
      <c r="GO4" s="226"/>
      <c r="GP4" s="226"/>
      <c r="GQ4" s="226"/>
      <c r="GR4" s="226"/>
      <c r="GS4" s="226"/>
      <c r="GT4" s="226"/>
      <c r="GU4" s="226"/>
      <c r="GV4" s="226"/>
      <c r="GW4" s="226"/>
      <c r="GX4" s="226"/>
      <c r="GY4" s="226"/>
      <c r="GZ4" s="226"/>
      <c r="HA4" s="226"/>
      <c r="HB4" s="226"/>
      <c r="HC4" s="226"/>
      <c r="HD4" s="226"/>
      <c r="HE4" s="226"/>
      <c r="HF4" s="226"/>
      <c r="HG4" s="226"/>
      <c r="HH4" s="226"/>
      <c r="HI4" s="226"/>
      <c r="HJ4" s="226"/>
      <c r="HK4" s="226"/>
      <c r="HL4" s="226"/>
      <c r="HM4" s="226"/>
      <c r="HN4" s="226"/>
      <c r="HO4" s="226"/>
      <c r="HP4" s="226"/>
      <c r="HQ4" s="226"/>
      <c r="HR4" s="226"/>
      <c r="HS4" s="226"/>
      <c r="HT4" s="226"/>
      <c r="HU4" s="226"/>
      <c r="HV4" s="226"/>
      <c r="HW4" s="226"/>
      <c r="HX4" s="226"/>
      <c r="HY4" s="226"/>
      <c r="HZ4" s="226"/>
      <c r="IA4" s="226"/>
      <c r="IB4" s="226"/>
    </row>
    <row r="5" spans="1:236" x14ac:dyDescent="0.25">
      <c r="A5" s="229" t="s">
        <v>254</v>
      </c>
      <c r="B5" s="349" t="s">
        <v>300</v>
      </c>
      <c r="C5" s="347"/>
      <c r="D5" s="347"/>
      <c r="E5" s="228"/>
      <c r="F5" s="228"/>
      <c r="G5" s="228"/>
      <c r="H5" s="228"/>
      <c r="I5" s="228"/>
      <c r="J5" s="230"/>
      <c r="K5" s="226"/>
      <c r="L5" s="226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  <c r="BC5" s="226"/>
      <c r="BD5" s="226"/>
      <c r="BE5" s="226"/>
      <c r="BF5" s="226"/>
      <c r="BG5" s="226"/>
      <c r="BH5" s="226"/>
      <c r="BI5" s="226"/>
      <c r="BJ5" s="226"/>
      <c r="BK5" s="226"/>
      <c r="BL5" s="226"/>
      <c r="BM5" s="226"/>
      <c r="BN5" s="226"/>
      <c r="BO5" s="226"/>
      <c r="BP5" s="226"/>
      <c r="BQ5" s="226"/>
      <c r="BR5" s="226"/>
      <c r="BS5" s="226"/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226"/>
      <c r="CM5" s="226"/>
      <c r="CN5" s="226"/>
      <c r="CO5" s="226"/>
      <c r="CP5" s="226"/>
      <c r="CQ5" s="226"/>
      <c r="CR5" s="226"/>
      <c r="CS5" s="226"/>
      <c r="CT5" s="226"/>
      <c r="CU5" s="226"/>
      <c r="CV5" s="226"/>
      <c r="CW5" s="226"/>
      <c r="CX5" s="226"/>
      <c r="CY5" s="226"/>
      <c r="CZ5" s="226"/>
      <c r="DA5" s="226"/>
      <c r="DB5" s="226"/>
      <c r="DC5" s="226"/>
      <c r="DD5" s="226"/>
      <c r="DE5" s="226"/>
      <c r="DF5" s="226"/>
      <c r="DG5" s="226"/>
      <c r="DH5" s="226"/>
      <c r="DI5" s="226"/>
      <c r="DJ5" s="226"/>
      <c r="DK5" s="226"/>
      <c r="DL5" s="226"/>
      <c r="DM5" s="226"/>
      <c r="DN5" s="226"/>
      <c r="DO5" s="226"/>
      <c r="DP5" s="226"/>
      <c r="DQ5" s="226"/>
      <c r="DR5" s="226"/>
      <c r="DS5" s="226"/>
      <c r="DT5" s="226"/>
      <c r="DU5" s="226"/>
      <c r="DV5" s="226"/>
      <c r="DW5" s="226"/>
      <c r="DX5" s="226"/>
      <c r="DY5" s="226"/>
      <c r="DZ5" s="226"/>
      <c r="EA5" s="226"/>
      <c r="EB5" s="226"/>
      <c r="EC5" s="226"/>
      <c r="ED5" s="226"/>
      <c r="EE5" s="226"/>
      <c r="EF5" s="226"/>
      <c r="EG5" s="226"/>
      <c r="EH5" s="226"/>
      <c r="EI5" s="226"/>
      <c r="EJ5" s="226"/>
      <c r="EK5" s="226"/>
      <c r="EL5" s="226"/>
      <c r="EM5" s="226"/>
      <c r="EN5" s="226"/>
      <c r="EO5" s="226"/>
      <c r="EP5" s="226"/>
      <c r="EQ5" s="226"/>
      <c r="ER5" s="226"/>
      <c r="ES5" s="226"/>
      <c r="ET5" s="226"/>
      <c r="EU5" s="226"/>
      <c r="EV5" s="226"/>
      <c r="EW5" s="226"/>
      <c r="EX5" s="226"/>
      <c r="EY5" s="226"/>
      <c r="EZ5" s="226"/>
      <c r="FA5" s="226"/>
      <c r="FB5" s="226"/>
      <c r="FC5" s="226"/>
      <c r="FD5" s="226"/>
      <c r="FE5" s="226"/>
      <c r="FF5" s="226"/>
      <c r="FG5" s="226"/>
      <c r="FH5" s="226"/>
      <c r="FI5" s="226"/>
      <c r="FJ5" s="226"/>
      <c r="FK5" s="226"/>
      <c r="FL5" s="226"/>
      <c r="FM5" s="226"/>
      <c r="FN5" s="226"/>
      <c r="FO5" s="226"/>
      <c r="FP5" s="226"/>
      <c r="FQ5" s="226"/>
      <c r="FR5" s="226"/>
      <c r="FS5" s="226"/>
      <c r="FT5" s="226"/>
      <c r="FU5" s="226"/>
      <c r="FV5" s="226"/>
      <c r="FW5" s="226"/>
      <c r="FX5" s="226"/>
      <c r="FY5" s="226"/>
      <c r="FZ5" s="226"/>
      <c r="GA5" s="226"/>
      <c r="GB5" s="226"/>
      <c r="GC5" s="226"/>
      <c r="GD5" s="226"/>
      <c r="GE5" s="226"/>
      <c r="GF5" s="226"/>
      <c r="GG5" s="226"/>
      <c r="GH5" s="226"/>
      <c r="GI5" s="226"/>
      <c r="GJ5" s="226"/>
      <c r="GK5" s="226"/>
      <c r="GL5" s="226"/>
      <c r="GM5" s="226"/>
      <c r="GN5" s="226"/>
      <c r="GO5" s="226"/>
      <c r="GP5" s="226"/>
      <c r="GQ5" s="226"/>
      <c r="GR5" s="226"/>
      <c r="GS5" s="226"/>
      <c r="GT5" s="226"/>
      <c r="GU5" s="226"/>
      <c r="GV5" s="226"/>
      <c r="GW5" s="226"/>
      <c r="GX5" s="226"/>
      <c r="GY5" s="226"/>
      <c r="GZ5" s="226"/>
      <c r="HA5" s="226"/>
      <c r="HB5" s="226"/>
      <c r="HC5" s="226"/>
      <c r="HD5" s="226"/>
      <c r="HE5" s="226"/>
      <c r="HF5" s="226"/>
      <c r="HG5" s="226"/>
      <c r="HH5" s="226"/>
      <c r="HI5" s="226"/>
      <c r="HJ5" s="226"/>
      <c r="HK5" s="226"/>
      <c r="HL5" s="226"/>
      <c r="HM5" s="226"/>
      <c r="HN5" s="226"/>
      <c r="HO5" s="226"/>
      <c r="HP5" s="226"/>
      <c r="HQ5" s="226"/>
      <c r="HR5" s="226"/>
      <c r="HS5" s="226"/>
      <c r="HT5" s="226"/>
      <c r="HU5" s="226"/>
      <c r="HV5" s="226"/>
      <c r="HW5" s="226"/>
      <c r="HX5" s="226"/>
      <c r="HY5" s="226"/>
      <c r="HZ5" s="226"/>
      <c r="IA5" s="226"/>
      <c r="IB5" s="226"/>
    </row>
    <row r="6" spans="1:236" x14ac:dyDescent="0.25">
      <c r="A6" s="223"/>
      <c r="B6" s="347"/>
      <c r="C6" s="347"/>
      <c r="D6" s="347"/>
      <c r="E6" s="218"/>
      <c r="F6" s="218"/>
      <c r="G6" s="218"/>
      <c r="H6" s="218"/>
      <c r="I6" s="218"/>
      <c r="J6" s="219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  <c r="BY6" s="226"/>
      <c r="BZ6" s="226"/>
      <c r="CA6" s="226"/>
      <c r="CB6" s="226"/>
      <c r="CC6" s="226"/>
      <c r="CD6" s="226"/>
      <c r="CE6" s="226"/>
      <c r="CF6" s="226"/>
      <c r="CG6" s="226"/>
      <c r="CH6" s="226"/>
      <c r="CI6" s="226"/>
      <c r="CJ6" s="226"/>
      <c r="CK6" s="226"/>
      <c r="CL6" s="226"/>
      <c r="CM6" s="226"/>
      <c r="CN6" s="226"/>
      <c r="CO6" s="226"/>
      <c r="CP6" s="226"/>
      <c r="CQ6" s="226"/>
      <c r="CR6" s="226"/>
      <c r="CS6" s="226"/>
      <c r="CT6" s="226"/>
      <c r="CU6" s="226"/>
      <c r="CV6" s="226"/>
      <c r="CW6" s="226"/>
      <c r="CX6" s="226"/>
      <c r="CY6" s="226"/>
      <c r="CZ6" s="226"/>
      <c r="DA6" s="226"/>
      <c r="DB6" s="226"/>
      <c r="DC6" s="226"/>
      <c r="DD6" s="226"/>
      <c r="DE6" s="226"/>
      <c r="DF6" s="226"/>
      <c r="DG6" s="226"/>
      <c r="DH6" s="226"/>
      <c r="DI6" s="226"/>
      <c r="DJ6" s="226"/>
      <c r="DK6" s="226"/>
      <c r="DL6" s="226"/>
      <c r="DM6" s="226"/>
      <c r="DN6" s="226"/>
      <c r="DO6" s="226"/>
      <c r="DP6" s="226"/>
      <c r="DQ6" s="226"/>
      <c r="DR6" s="226"/>
      <c r="DS6" s="226"/>
      <c r="DT6" s="226"/>
      <c r="DU6" s="226"/>
      <c r="DV6" s="226"/>
      <c r="DW6" s="226"/>
      <c r="DX6" s="226"/>
      <c r="DY6" s="226"/>
      <c r="DZ6" s="226"/>
      <c r="EA6" s="226"/>
      <c r="EB6" s="226"/>
      <c r="EC6" s="226"/>
      <c r="ED6" s="226"/>
      <c r="EE6" s="226"/>
      <c r="EF6" s="226"/>
      <c r="EG6" s="226"/>
      <c r="EH6" s="226"/>
      <c r="EI6" s="226"/>
      <c r="EJ6" s="226"/>
      <c r="EK6" s="226"/>
      <c r="EL6" s="226"/>
      <c r="EM6" s="226"/>
      <c r="EN6" s="226"/>
      <c r="EO6" s="226"/>
      <c r="EP6" s="226"/>
      <c r="EQ6" s="226"/>
      <c r="ER6" s="226"/>
      <c r="ES6" s="226"/>
      <c r="ET6" s="226"/>
      <c r="EU6" s="226"/>
      <c r="EV6" s="226"/>
      <c r="EW6" s="226"/>
      <c r="EX6" s="226"/>
      <c r="EY6" s="226"/>
      <c r="EZ6" s="226"/>
      <c r="FA6" s="226"/>
      <c r="FB6" s="226"/>
      <c r="FC6" s="226"/>
      <c r="FD6" s="226"/>
      <c r="FE6" s="226"/>
      <c r="FF6" s="226"/>
      <c r="FG6" s="226"/>
      <c r="FH6" s="226"/>
      <c r="FI6" s="226"/>
      <c r="FJ6" s="226"/>
      <c r="FK6" s="226"/>
      <c r="FL6" s="226"/>
      <c r="FM6" s="226"/>
      <c r="FN6" s="226"/>
      <c r="FO6" s="226"/>
      <c r="FP6" s="226"/>
      <c r="FQ6" s="226"/>
      <c r="FR6" s="226"/>
      <c r="FS6" s="226"/>
      <c r="FT6" s="226"/>
      <c r="FU6" s="226"/>
      <c r="FV6" s="226"/>
      <c r="FW6" s="226"/>
      <c r="FX6" s="226"/>
      <c r="FY6" s="226"/>
      <c r="FZ6" s="226"/>
      <c r="GA6" s="226"/>
      <c r="GB6" s="226"/>
      <c r="GC6" s="226"/>
      <c r="GD6" s="226"/>
      <c r="GE6" s="226"/>
      <c r="GF6" s="226"/>
      <c r="GG6" s="226"/>
      <c r="GH6" s="226"/>
      <c r="GI6" s="226"/>
      <c r="GJ6" s="226"/>
      <c r="GK6" s="226"/>
      <c r="GL6" s="226"/>
      <c r="GM6" s="226"/>
      <c r="GN6" s="226"/>
      <c r="GO6" s="226"/>
      <c r="GP6" s="226"/>
      <c r="GQ6" s="226"/>
      <c r="GR6" s="226"/>
      <c r="GS6" s="226"/>
      <c r="GT6" s="226"/>
      <c r="GU6" s="226"/>
      <c r="GV6" s="226"/>
      <c r="GW6" s="226"/>
      <c r="GX6" s="226"/>
      <c r="GY6" s="226"/>
      <c r="GZ6" s="226"/>
      <c r="HA6" s="226"/>
      <c r="HB6" s="226"/>
      <c r="HC6" s="226"/>
      <c r="HD6" s="226"/>
      <c r="HE6" s="226"/>
      <c r="HF6" s="226"/>
      <c r="HG6" s="226"/>
      <c r="HH6" s="226"/>
      <c r="HI6" s="226"/>
      <c r="HJ6" s="226"/>
      <c r="HK6" s="226"/>
      <c r="HL6" s="226"/>
      <c r="HM6" s="226"/>
      <c r="HN6" s="226"/>
      <c r="HO6" s="226"/>
      <c r="HP6" s="226"/>
      <c r="HQ6" s="226"/>
      <c r="HR6" s="226"/>
      <c r="HS6" s="226"/>
      <c r="HT6" s="226"/>
      <c r="HU6" s="226"/>
      <c r="HV6" s="226"/>
      <c r="HW6" s="226"/>
      <c r="HX6" s="226"/>
      <c r="HY6" s="226"/>
      <c r="HZ6" s="226"/>
      <c r="IA6" s="226"/>
      <c r="IB6" s="226"/>
    </row>
    <row r="7" spans="1:236" ht="16.5" thickBot="1" x14ac:dyDescent="0.3">
      <c r="A7" s="223"/>
      <c r="B7" s="231"/>
      <c r="C7" s="231"/>
      <c r="D7" s="231"/>
      <c r="E7" s="218"/>
      <c r="F7" s="218"/>
      <c r="G7" s="218"/>
      <c r="H7" s="218"/>
      <c r="I7" s="218"/>
      <c r="J7" s="219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  <c r="V7" s="226"/>
      <c r="W7" s="226"/>
      <c r="X7" s="226"/>
      <c r="Y7" s="226"/>
      <c r="Z7" s="226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26"/>
      <c r="DY7" s="226"/>
      <c r="DZ7" s="226"/>
      <c r="EA7" s="226"/>
      <c r="EB7" s="226"/>
      <c r="EC7" s="226"/>
      <c r="ED7" s="226"/>
      <c r="EE7" s="226"/>
      <c r="EF7" s="226"/>
      <c r="EG7" s="226"/>
      <c r="EH7" s="226"/>
      <c r="EI7" s="226"/>
      <c r="EJ7" s="226"/>
      <c r="EK7" s="226"/>
      <c r="EL7" s="226"/>
      <c r="EM7" s="226"/>
      <c r="EN7" s="226"/>
      <c r="EO7" s="226"/>
      <c r="EP7" s="226"/>
      <c r="EQ7" s="226"/>
      <c r="ER7" s="226"/>
      <c r="ES7" s="226"/>
      <c r="ET7" s="226"/>
      <c r="EU7" s="226"/>
      <c r="EV7" s="226"/>
      <c r="EW7" s="226"/>
      <c r="EX7" s="226"/>
      <c r="EY7" s="226"/>
      <c r="EZ7" s="226"/>
      <c r="FA7" s="226"/>
      <c r="FB7" s="226"/>
      <c r="FC7" s="226"/>
      <c r="FD7" s="226"/>
      <c r="FE7" s="226"/>
      <c r="FF7" s="226"/>
      <c r="FG7" s="226"/>
      <c r="FH7" s="226"/>
      <c r="FI7" s="226"/>
      <c r="FJ7" s="226"/>
      <c r="FK7" s="226"/>
      <c r="FL7" s="226"/>
      <c r="FM7" s="226"/>
      <c r="FN7" s="226"/>
      <c r="FO7" s="226"/>
      <c r="FP7" s="226"/>
      <c r="FQ7" s="226"/>
      <c r="FR7" s="226"/>
      <c r="FS7" s="226"/>
      <c r="FT7" s="226"/>
      <c r="FU7" s="226"/>
      <c r="FV7" s="226"/>
      <c r="FW7" s="226"/>
      <c r="FX7" s="226"/>
      <c r="FY7" s="226"/>
      <c r="FZ7" s="226"/>
      <c r="GA7" s="226"/>
      <c r="GB7" s="226"/>
      <c r="GC7" s="226"/>
      <c r="GD7" s="226"/>
      <c r="GE7" s="226"/>
      <c r="GF7" s="226"/>
      <c r="GG7" s="226"/>
      <c r="GH7" s="226"/>
      <c r="GI7" s="226"/>
      <c r="GJ7" s="226"/>
      <c r="GK7" s="226"/>
      <c r="GL7" s="226"/>
      <c r="GM7" s="226"/>
      <c r="GN7" s="226"/>
      <c r="GO7" s="226"/>
      <c r="GP7" s="226"/>
      <c r="GQ7" s="226"/>
      <c r="GR7" s="226"/>
      <c r="GS7" s="226"/>
      <c r="GT7" s="226"/>
      <c r="GU7" s="226"/>
      <c r="GV7" s="226"/>
      <c r="GW7" s="226"/>
      <c r="GX7" s="226"/>
      <c r="GY7" s="226"/>
      <c r="GZ7" s="226"/>
      <c r="HA7" s="226"/>
      <c r="HB7" s="226"/>
      <c r="HC7" s="226"/>
      <c r="HD7" s="226"/>
      <c r="HE7" s="226"/>
      <c r="HF7" s="226"/>
      <c r="HG7" s="226"/>
      <c r="HH7" s="226"/>
      <c r="HI7" s="226"/>
      <c r="HJ7" s="226"/>
      <c r="HK7" s="226"/>
      <c r="HL7" s="226"/>
      <c r="HM7" s="226"/>
      <c r="HN7" s="226"/>
      <c r="HO7" s="226"/>
      <c r="HP7" s="226"/>
      <c r="HQ7" s="226"/>
      <c r="HR7" s="226"/>
      <c r="HS7" s="226"/>
      <c r="HT7" s="226"/>
      <c r="HU7" s="226"/>
      <c r="HV7" s="226"/>
      <c r="HW7" s="226"/>
      <c r="HX7" s="226"/>
      <c r="HY7" s="226"/>
      <c r="HZ7" s="226"/>
      <c r="IA7" s="226"/>
      <c r="IB7" s="226"/>
    </row>
    <row r="8" spans="1:236" ht="17.25" thickTop="1" thickBot="1" x14ac:dyDescent="0.3">
      <c r="A8" s="336" t="s">
        <v>255</v>
      </c>
      <c r="B8" s="337"/>
      <c r="C8" s="232"/>
      <c r="D8" s="233"/>
    </row>
    <row r="9" spans="1:236" ht="16.5" thickTop="1" x14ac:dyDescent="0.25">
      <c r="A9" s="338"/>
      <c r="B9" s="338"/>
      <c r="C9" s="339" t="s">
        <v>256</v>
      </c>
      <c r="D9" s="341" t="s">
        <v>257</v>
      </c>
      <c r="E9" s="341" t="s">
        <v>258</v>
      </c>
      <c r="F9" s="341" t="s">
        <v>259</v>
      </c>
      <c r="G9" s="326" t="s">
        <v>260</v>
      </c>
      <c r="H9" s="326" t="s">
        <v>261</v>
      </c>
      <c r="I9" s="326" t="s">
        <v>262</v>
      </c>
      <c r="J9" s="329" t="s">
        <v>263</v>
      </c>
      <c r="K9" s="331" t="s">
        <v>295</v>
      </c>
      <c r="L9" s="332"/>
      <c r="M9" s="332"/>
      <c r="N9" s="332"/>
      <c r="O9" s="332"/>
      <c r="P9" s="332"/>
      <c r="Q9" s="332"/>
      <c r="R9" s="332"/>
      <c r="S9" s="332"/>
      <c r="T9" s="332"/>
      <c r="U9" s="332"/>
      <c r="V9" s="332"/>
      <c r="W9" s="332"/>
      <c r="X9" s="332"/>
      <c r="Y9" s="332"/>
      <c r="Z9" s="332"/>
      <c r="AA9" s="332"/>
      <c r="AB9" s="332"/>
      <c r="AC9" s="332"/>
      <c r="AD9" s="332"/>
      <c r="AE9" s="332"/>
      <c r="AF9" s="332"/>
      <c r="AG9" s="332"/>
      <c r="AH9" s="332"/>
      <c r="AI9" s="332"/>
      <c r="AJ9" s="332"/>
      <c r="AK9" s="332"/>
      <c r="AL9" s="333"/>
      <c r="AM9" s="234"/>
      <c r="AN9" s="234"/>
      <c r="AO9" s="234"/>
      <c r="AP9" s="234"/>
      <c r="AQ9" s="234"/>
      <c r="AR9" s="234"/>
      <c r="AS9" s="234"/>
      <c r="AT9" s="234"/>
      <c r="AU9" s="234"/>
      <c r="AV9" s="234"/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34"/>
      <c r="BQ9" s="234"/>
      <c r="BR9" s="234"/>
      <c r="BS9" s="234"/>
      <c r="BT9" s="234"/>
      <c r="BU9" s="234"/>
      <c r="BV9" s="234"/>
      <c r="BW9" s="234"/>
      <c r="BX9" s="234"/>
      <c r="BY9" s="234"/>
      <c r="BZ9" s="234"/>
      <c r="CA9" s="234"/>
      <c r="CB9" s="234"/>
      <c r="CC9" s="234"/>
      <c r="CD9" s="234"/>
      <c r="CE9" s="234"/>
      <c r="CF9" s="234"/>
      <c r="CG9" s="234"/>
      <c r="CH9" s="234"/>
      <c r="CI9" s="234"/>
      <c r="CJ9" s="234"/>
      <c r="CK9" s="234"/>
      <c r="CL9" s="234"/>
      <c r="CM9" s="234"/>
      <c r="CN9" s="234"/>
      <c r="CO9" s="234"/>
      <c r="CP9" s="234"/>
      <c r="CQ9" s="234"/>
      <c r="CR9" s="234"/>
      <c r="CS9" s="234"/>
      <c r="CT9" s="234"/>
      <c r="CU9" s="234"/>
      <c r="CV9" s="234"/>
      <c r="CW9" s="234"/>
      <c r="CX9" s="234"/>
      <c r="CY9" s="234"/>
      <c r="CZ9" s="234"/>
      <c r="DA9" s="234"/>
      <c r="DB9" s="234"/>
      <c r="DC9" s="234"/>
      <c r="DD9" s="234"/>
      <c r="DE9" s="234"/>
      <c r="DF9" s="234"/>
      <c r="DG9" s="234"/>
      <c r="DH9" s="234"/>
      <c r="DI9" s="234"/>
      <c r="DJ9" s="234"/>
      <c r="DK9" s="234"/>
      <c r="DL9" s="234"/>
      <c r="DM9" s="234"/>
      <c r="DN9" s="234"/>
      <c r="DO9" s="234"/>
      <c r="DP9" s="234"/>
      <c r="DQ9" s="234"/>
      <c r="DR9" s="234"/>
      <c r="DS9" s="234"/>
      <c r="DT9" s="234"/>
      <c r="DU9" s="234"/>
      <c r="DV9" s="234"/>
      <c r="DW9" s="234"/>
      <c r="DX9" s="234"/>
      <c r="DY9" s="234"/>
      <c r="DZ9" s="234"/>
      <c r="EA9" s="234"/>
      <c r="EB9" s="234"/>
      <c r="EC9" s="234"/>
      <c r="ED9" s="234"/>
      <c r="EE9" s="234"/>
      <c r="EF9" s="234"/>
      <c r="EG9" s="234"/>
      <c r="EH9" s="234"/>
      <c r="EI9" s="234"/>
      <c r="EJ9" s="234"/>
      <c r="EK9" s="234"/>
      <c r="EL9" s="234"/>
      <c r="EM9" s="234"/>
      <c r="EN9" s="234"/>
      <c r="EO9" s="234"/>
      <c r="EP9" s="234"/>
      <c r="EQ9" s="234"/>
      <c r="ER9" s="234"/>
      <c r="ES9" s="234"/>
      <c r="ET9" s="234"/>
      <c r="EU9" s="234"/>
      <c r="EV9" s="234"/>
      <c r="EW9" s="234"/>
      <c r="EX9" s="234"/>
      <c r="EY9" s="234"/>
      <c r="EZ9" s="234"/>
      <c r="FA9" s="234"/>
      <c r="FB9" s="234"/>
      <c r="FC9" s="234"/>
      <c r="FD9" s="234"/>
      <c r="FE9" s="234"/>
      <c r="FF9" s="234"/>
      <c r="FG9" s="234"/>
      <c r="FH9" s="234"/>
      <c r="FI9" s="234"/>
      <c r="FJ9" s="234"/>
      <c r="FK9" s="234"/>
      <c r="FL9" s="234"/>
      <c r="FM9" s="234"/>
      <c r="FN9" s="234"/>
      <c r="FO9" s="234"/>
      <c r="FP9" s="234"/>
      <c r="FQ9" s="234"/>
      <c r="FR9" s="234"/>
      <c r="FS9" s="234"/>
      <c r="FT9" s="234"/>
      <c r="FU9" s="234"/>
      <c r="FV9" s="234"/>
      <c r="FW9" s="234"/>
      <c r="FX9" s="234"/>
      <c r="FY9" s="234"/>
      <c r="FZ9" s="234"/>
      <c r="GA9" s="234"/>
      <c r="GB9" s="234"/>
      <c r="GC9" s="234"/>
      <c r="GD9" s="234"/>
      <c r="GE9" s="234"/>
      <c r="GF9" s="234"/>
      <c r="GG9" s="234"/>
      <c r="GH9" s="234"/>
      <c r="GI9" s="234"/>
      <c r="GJ9" s="234"/>
      <c r="GK9" s="234"/>
      <c r="GL9" s="234"/>
      <c r="GM9" s="234"/>
      <c r="GN9" s="234"/>
      <c r="GO9" s="234"/>
      <c r="GP9" s="234"/>
      <c r="GQ9" s="234"/>
      <c r="GR9" s="234"/>
      <c r="GS9" s="234"/>
      <c r="GT9" s="234"/>
      <c r="GU9" s="234"/>
      <c r="GV9" s="234"/>
      <c r="GW9" s="234"/>
      <c r="GX9" s="234"/>
      <c r="GY9" s="234"/>
      <c r="GZ9" s="234"/>
      <c r="HA9" s="234"/>
      <c r="HB9" s="234"/>
      <c r="HC9" s="234"/>
      <c r="HD9" s="234"/>
      <c r="HE9" s="234"/>
      <c r="HF9" s="234"/>
      <c r="HG9" s="234"/>
      <c r="HH9" s="234"/>
      <c r="HI9" s="234"/>
      <c r="HJ9" s="234"/>
      <c r="HK9" s="234"/>
      <c r="HL9" s="234"/>
      <c r="HM9" s="234"/>
      <c r="HN9" s="234"/>
      <c r="HO9" s="234"/>
      <c r="HP9" s="234"/>
      <c r="HQ9" s="234"/>
      <c r="HR9" s="234"/>
      <c r="HS9" s="234"/>
      <c r="HT9" s="234"/>
      <c r="HU9" s="234"/>
      <c r="HV9" s="234"/>
      <c r="HW9" s="234"/>
      <c r="HX9" s="234"/>
      <c r="HY9" s="234"/>
      <c r="HZ9" s="234"/>
      <c r="IA9" s="234"/>
      <c r="IB9" s="234"/>
    </row>
    <row r="10" spans="1:236" x14ac:dyDescent="0.25">
      <c r="A10" s="338"/>
      <c r="B10" s="338"/>
      <c r="C10" s="340"/>
      <c r="D10" s="342"/>
      <c r="E10" s="327"/>
      <c r="F10" s="327"/>
      <c r="G10" s="327"/>
      <c r="H10" s="327"/>
      <c r="I10" s="327"/>
      <c r="J10" s="330"/>
      <c r="K10" s="235">
        <v>30</v>
      </c>
      <c r="L10" s="235">
        <v>31</v>
      </c>
      <c r="M10" s="235">
        <v>1</v>
      </c>
      <c r="N10" s="235">
        <f t="shared" ref="N10" si="0">SUM(M10+1)</f>
        <v>2</v>
      </c>
      <c r="O10" s="235">
        <f t="shared" ref="O10:P10" si="1">SUM(N10+1)</f>
        <v>3</v>
      </c>
      <c r="P10" s="235">
        <f t="shared" si="1"/>
        <v>4</v>
      </c>
      <c r="Q10" s="235">
        <v>5</v>
      </c>
      <c r="R10" s="235">
        <f t="shared" ref="R10" si="2">SUM(Q10+1)</f>
        <v>6</v>
      </c>
      <c r="S10" s="235">
        <f t="shared" ref="S10" si="3">SUM(R10+1)</f>
        <v>7</v>
      </c>
      <c r="T10" s="235">
        <f t="shared" ref="T10" si="4">SUM(S10+1)</f>
        <v>8</v>
      </c>
      <c r="U10" s="235">
        <v>9</v>
      </c>
      <c r="V10" s="235">
        <f t="shared" ref="V10" si="5">SUM(U10+1)</f>
        <v>10</v>
      </c>
      <c r="W10" s="235">
        <f t="shared" ref="W10" si="6">SUM(V10+1)</f>
        <v>11</v>
      </c>
      <c r="X10" s="235">
        <v>12</v>
      </c>
      <c r="Y10" s="235">
        <v>13</v>
      </c>
      <c r="Z10" s="235">
        <f t="shared" ref="Z10" si="7">SUM(Y10+1)</f>
        <v>14</v>
      </c>
      <c r="AA10" s="235">
        <f t="shared" ref="AA10" si="8">SUM(Z10+1)</f>
        <v>15</v>
      </c>
      <c r="AB10" s="235">
        <v>16</v>
      </c>
      <c r="AC10" s="235">
        <f t="shared" ref="AC10" si="9">SUM(AB10+1)</f>
        <v>17</v>
      </c>
      <c r="AD10" s="235">
        <f t="shared" ref="AD10" si="10">SUM(AC10+1)</f>
        <v>18</v>
      </c>
      <c r="AE10" s="235">
        <f t="shared" ref="AE10" si="11">SUM(AD10+1)</f>
        <v>19</v>
      </c>
      <c r="AF10" s="235">
        <v>20</v>
      </c>
      <c r="AG10" s="235">
        <f t="shared" ref="AG10" si="12">SUM(AF10+1)</f>
        <v>21</v>
      </c>
      <c r="AH10" s="235">
        <f t="shared" ref="AH10" si="13">SUM(AG10+1)</f>
        <v>22</v>
      </c>
      <c r="AI10" s="235">
        <v>23</v>
      </c>
      <c r="AJ10" s="235">
        <f t="shared" ref="AJ10" si="14">SUM(AI10+1)</f>
        <v>24</v>
      </c>
      <c r="AK10" s="235">
        <f t="shared" ref="AK10" si="15">SUM(AJ10+1)</f>
        <v>25</v>
      </c>
      <c r="AL10" s="235">
        <f t="shared" ref="AL10" si="16">SUM(AK10+1)</f>
        <v>26</v>
      </c>
      <c r="AM10" s="234"/>
      <c r="AN10" s="234"/>
      <c r="AO10" s="234"/>
      <c r="AP10" s="234"/>
      <c r="AQ10" s="234"/>
      <c r="AR10" s="234"/>
      <c r="AS10" s="234"/>
      <c r="AT10" s="234"/>
      <c r="AU10" s="234"/>
      <c r="AV10" s="234"/>
      <c r="AW10" s="234"/>
      <c r="AX10" s="234"/>
      <c r="AY10" s="234"/>
      <c r="AZ10" s="234"/>
      <c r="BA10" s="234"/>
      <c r="BB10" s="234"/>
      <c r="BC10" s="234"/>
      <c r="BD10" s="234"/>
      <c r="BE10" s="234"/>
      <c r="BF10" s="234"/>
      <c r="BG10" s="234"/>
      <c r="BH10" s="234"/>
      <c r="BI10" s="234"/>
      <c r="BJ10" s="234"/>
      <c r="BK10" s="234"/>
      <c r="BL10" s="234"/>
      <c r="BM10" s="234"/>
      <c r="BN10" s="234"/>
      <c r="BO10" s="234"/>
      <c r="BP10" s="234"/>
      <c r="BQ10" s="234"/>
      <c r="BR10" s="234"/>
      <c r="BS10" s="234"/>
      <c r="BT10" s="234"/>
      <c r="BU10" s="234"/>
      <c r="BV10" s="234"/>
      <c r="BW10" s="234"/>
      <c r="BX10" s="234"/>
      <c r="BY10" s="234"/>
      <c r="BZ10" s="234"/>
      <c r="CA10" s="234"/>
      <c r="CB10" s="234"/>
      <c r="CC10" s="234"/>
      <c r="CD10" s="234"/>
      <c r="CE10" s="234"/>
      <c r="CF10" s="234"/>
      <c r="CG10" s="234"/>
      <c r="CH10" s="234"/>
      <c r="CI10" s="234"/>
      <c r="CJ10" s="234"/>
      <c r="CK10" s="234"/>
      <c r="CL10" s="234"/>
      <c r="CM10" s="234"/>
      <c r="CN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H10" s="234"/>
      <c r="DI10" s="234"/>
      <c r="DJ10" s="234"/>
      <c r="DK10" s="234"/>
      <c r="DL10" s="234"/>
      <c r="DM10" s="234"/>
      <c r="DN10" s="234"/>
      <c r="DO10" s="234"/>
      <c r="DP10" s="234"/>
      <c r="DQ10" s="234"/>
      <c r="DR10" s="234"/>
      <c r="DS10" s="234"/>
      <c r="DT10" s="234"/>
      <c r="DU10" s="234"/>
      <c r="DV10" s="234"/>
      <c r="DW10" s="234"/>
      <c r="DX10" s="234"/>
      <c r="DY10" s="234"/>
      <c r="DZ10" s="234"/>
      <c r="EA10" s="234"/>
      <c r="EB10" s="234"/>
      <c r="EC10" s="234"/>
      <c r="ED10" s="234"/>
      <c r="EE10" s="234"/>
      <c r="EF10" s="234"/>
      <c r="EG10" s="234"/>
      <c r="EH10" s="234"/>
      <c r="EI10" s="234"/>
      <c r="EJ10" s="234"/>
      <c r="EK10" s="234"/>
      <c r="EL10" s="234"/>
      <c r="EM10" s="234"/>
      <c r="EN10" s="234"/>
      <c r="EO10" s="234"/>
      <c r="EP10" s="234"/>
      <c r="EQ10" s="234"/>
      <c r="ER10" s="234"/>
      <c r="ES10" s="234"/>
      <c r="ET10" s="234"/>
      <c r="EU10" s="234"/>
      <c r="EV10" s="234"/>
      <c r="EW10" s="234"/>
      <c r="EX10" s="234"/>
      <c r="EY10" s="234"/>
      <c r="EZ10" s="234"/>
      <c r="FA10" s="234"/>
      <c r="FB10" s="234"/>
      <c r="FC10" s="234"/>
      <c r="FD10" s="234"/>
      <c r="FE10" s="234"/>
      <c r="FF10" s="234"/>
      <c r="FG10" s="234"/>
      <c r="FH10" s="234"/>
      <c r="FI10" s="234"/>
      <c r="FJ10" s="234"/>
      <c r="FK10" s="234"/>
      <c r="FL10" s="234"/>
      <c r="FM10" s="234"/>
      <c r="FN10" s="234"/>
      <c r="FO10" s="234"/>
      <c r="FP10" s="234"/>
      <c r="FQ10" s="234"/>
      <c r="FR10" s="234"/>
      <c r="FS10" s="234"/>
      <c r="FT10" s="234"/>
      <c r="FU10" s="234"/>
      <c r="FV10" s="234"/>
      <c r="FW10" s="234"/>
      <c r="FX10" s="234"/>
      <c r="FY10" s="234"/>
      <c r="FZ10" s="234"/>
      <c r="GA10" s="234"/>
      <c r="GB10" s="234"/>
      <c r="GC10" s="234"/>
      <c r="GD10" s="234"/>
      <c r="GE10" s="234"/>
      <c r="GF10" s="234"/>
      <c r="GG10" s="234"/>
      <c r="GH10" s="234"/>
      <c r="GI10" s="234"/>
      <c r="GJ10" s="234"/>
      <c r="GK10" s="234"/>
      <c r="GL10" s="234"/>
      <c r="GM10" s="234"/>
      <c r="GN10" s="234"/>
      <c r="GO10" s="234"/>
      <c r="GP10" s="234"/>
      <c r="GQ10" s="234"/>
      <c r="GR10" s="234"/>
      <c r="GS10" s="234"/>
      <c r="GT10" s="234"/>
      <c r="GU10" s="234"/>
      <c r="GV10" s="234"/>
      <c r="GW10" s="234"/>
      <c r="GX10" s="234"/>
      <c r="GY10" s="234"/>
      <c r="GZ10" s="234"/>
      <c r="HA10" s="234"/>
      <c r="HB10" s="234"/>
      <c r="HC10" s="234"/>
      <c r="HD10" s="234"/>
      <c r="HE10" s="234"/>
      <c r="HF10" s="234"/>
      <c r="HG10" s="234"/>
      <c r="HH10" s="234"/>
      <c r="HI10" s="234"/>
      <c r="HJ10" s="234"/>
      <c r="HK10" s="234"/>
      <c r="HL10" s="234"/>
      <c r="HM10" s="234"/>
      <c r="HN10" s="234"/>
      <c r="HO10" s="234"/>
      <c r="HP10" s="234"/>
      <c r="HQ10" s="234"/>
      <c r="HR10" s="234"/>
      <c r="HS10" s="234"/>
      <c r="HT10" s="234"/>
      <c r="HU10" s="234"/>
      <c r="HV10" s="234"/>
      <c r="HW10" s="234"/>
      <c r="HX10" s="234"/>
      <c r="HY10" s="234"/>
      <c r="HZ10" s="234"/>
      <c r="IA10" s="234"/>
      <c r="IB10" s="234"/>
    </row>
    <row r="11" spans="1:236" x14ac:dyDescent="0.25">
      <c r="A11" s="338"/>
      <c r="B11" s="338"/>
      <c r="C11" s="340"/>
      <c r="D11" s="342"/>
      <c r="E11" s="327"/>
      <c r="F11" s="327"/>
      <c r="G11" s="327"/>
      <c r="H11" s="327"/>
      <c r="I11" s="328"/>
      <c r="J11" s="330"/>
      <c r="K11" s="236" t="s">
        <v>264</v>
      </c>
      <c r="L11" s="236" t="s">
        <v>265</v>
      </c>
      <c r="M11" s="236" t="s">
        <v>266</v>
      </c>
      <c r="N11" s="236" t="s">
        <v>267</v>
      </c>
      <c r="O11" s="236" t="s">
        <v>264</v>
      </c>
      <c r="P11" s="237" t="s">
        <v>269</v>
      </c>
      <c r="Q11" s="237" t="s">
        <v>268</v>
      </c>
      <c r="R11" s="236" t="s">
        <v>264</v>
      </c>
      <c r="S11" s="236" t="s">
        <v>265</v>
      </c>
      <c r="T11" s="236" t="s">
        <v>266</v>
      </c>
      <c r="U11" s="236" t="s">
        <v>267</v>
      </c>
      <c r="V11" s="236" t="s">
        <v>264</v>
      </c>
      <c r="W11" s="237" t="s">
        <v>269</v>
      </c>
      <c r="X11" s="237" t="s">
        <v>268</v>
      </c>
      <c r="Y11" s="236" t="s">
        <v>264</v>
      </c>
      <c r="Z11" s="236" t="s">
        <v>265</v>
      </c>
      <c r="AA11" s="236" t="s">
        <v>266</v>
      </c>
      <c r="AB11" s="236" t="s">
        <v>267</v>
      </c>
      <c r="AC11" s="236" t="s">
        <v>264</v>
      </c>
      <c r="AD11" s="237" t="s">
        <v>269</v>
      </c>
      <c r="AE11" s="237" t="s">
        <v>268</v>
      </c>
      <c r="AF11" s="236" t="s">
        <v>264</v>
      </c>
      <c r="AG11" s="236" t="s">
        <v>265</v>
      </c>
      <c r="AH11" s="236" t="s">
        <v>266</v>
      </c>
      <c r="AI11" s="236" t="s">
        <v>267</v>
      </c>
      <c r="AJ11" s="236" t="s">
        <v>264</v>
      </c>
      <c r="AK11" s="237" t="s">
        <v>269</v>
      </c>
      <c r="AL11" s="237" t="s">
        <v>268</v>
      </c>
    </row>
    <row r="12" spans="1:236" s="245" customFormat="1" x14ac:dyDescent="0.25">
      <c r="A12" s="334" t="s">
        <v>270</v>
      </c>
      <c r="B12" s="334"/>
      <c r="C12" s="238" t="s">
        <v>271</v>
      </c>
      <c r="D12" s="239" t="s">
        <v>272</v>
      </c>
      <c r="E12" s="240">
        <v>0.24</v>
      </c>
      <c r="F12" s="241">
        <v>5000</v>
      </c>
      <c r="G12" s="241">
        <f>H12*F12*E12</f>
        <v>24000</v>
      </c>
      <c r="H12" s="242">
        <f>SUM(K12:AL12)</f>
        <v>20</v>
      </c>
      <c r="I12" s="242">
        <v>28.8</v>
      </c>
      <c r="J12" s="243">
        <f>G12/1000*I12</f>
        <v>691.2</v>
      </c>
      <c r="K12" s="244"/>
      <c r="L12" s="244"/>
      <c r="M12" s="244">
        <v>1</v>
      </c>
      <c r="N12" s="244">
        <v>1</v>
      </c>
      <c r="O12" s="244">
        <v>1</v>
      </c>
      <c r="P12" s="343">
        <v>1</v>
      </c>
      <c r="Q12" s="344"/>
      <c r="R12" s="244">
        <v>1</v>
      </c>
      <c r="S12" s="244">
        <v>1</v>
      </c>
      <c r="T12" s="244">
        <v>1</v>
      </c>
      <c r="U12" s="244">
        <v>1</v>
      </c>
      <c r="V12" s="244">
        <v>1</v>
      </c>
      <c r="W12" s="343">
        <v>1</v>
      </c>
      <c r="X12" s="344"/>
      <c r="Y12" s="244">
        <v>1</v>
      </c>
      <c r="Z12" s="244">
        <v>1</v>
      </c>
      <c r="AA12" s="244">
        <v>1</v>
      </c>
      <c r="AB12" s="244">
        <v>1</v>
      </c>
      <c r="AC12" s="244">
        <v>1</v>
      </c>
      <c r="AD12" s="343">
        <v>1</v>
      </c>
      <c r="AE12" s="344"/>
      <c r="AF12" s="244">
        <v>1</v>
      </c>
      <c r="AG12" s="244">
        <v>1</v>
      </c>
      <c r="AH12" s="244">
        <v>1</v>
      </c>
      <c r="AI12" s="244">
        <v>1</v>
      </c>
      <c r="AJ12" s="244"/>
      <c r="AK12" s="237"/>
      <c r="AL12" s="237"/>
    </row>
    <row r="13" spans="1:236" s="245" customFormat="1" x14ac:dyDescent="0.25">
      <c r="A13" s="334" t="s">
        <v>273</v>
      </c>
      <c r="B13" s="334"/>
      <c r="C13" s="238" t="s">
        <v>274</v>
      </c>
      <c r="D13" s="239" t="s">
        <v>272</v>
      </c>
      <c r="E13" s="240">
        <v>0.26</v>
      </c>
      <c r="F13" s="246">
        <v>5000</v>
      </c>
      <c r="G13" s="241">
        <f>H13*F13*E13</f>
        <v>15600</v>
      </c>
      <c r="H13" s="242">
        <f>SUM(K13:AL13)</f>
        <v>12</v>
      </c>
      <c r="I13" s="242">
        <v>26</v>
      </c>
      <c r="J13" s="243">
        <f>G13/1000*I13</f>
        <v>405.59999999999997</v>
      </c>
      <c r="K13" s="244"/>
      <c r="L13" s="244"/>
      <c r="M13" s="244">
        <v>1</v>
      </c>
      <c r="N13" s="244">
        <v>1</v>
      </c>
      <c r="O13" s="244">
        <v>1</v>
      </c>
      <c r="P13" s="343">
        <v>1</v>
      </c>
      <c r="Q13" s="344"/>
      <c r="R13" s="244">
        <v>1</v>
      </c>
      <c r="S13" s="244">
        <v>1</v>
      </c>
      <c r="T13" s="244">
        <v>1</v>
      </c>
      <c r="U13" s="244">
        <v>1</v>
      </c>
      <c r="V13" s="244">
        <v>1</v>
      </c>
      <c r="W13" s="343">
        <v>1</v>
      </c>
      <c r="X13" s="344"/>
      <c r="Y13" s="244">
        <v>1</v>
      </c>
      <c r="Z13" s="244">
        <v>1</v>
      </c>
      <c r="AA13" s="244"/>
      <c r="AB13" s="244"/>
      <c r="AC13" s="244"/>
      <c r="AD13" s="237"/>
      <c r="AE13" s="237"/>
      <c r="AF13" s="244"/>
      <c r="AG13" s="244"/>
      <c r="AH13" s="244"/>
      <c r="AI13" s="244"/>
      <c r="AJ13" s="244"/>
      <c r="AK13" s="237"/>
      <c r="AL13" s="237"/>
    </row>
    <row r="14" spans="1:236" s="245" customFormat="1" x14ac:dyDescent="0.25">
      <c r="A14" s="335" t="s">
        <v>298</v>
      </c>
      <c r="B14" s="335"/>
      <c r="C14" s="305" t="s">
        <v>274</v>
      </c>
      <c r="D14" s="306" t="s">
        <v>272</v>
      </c>
      <c r="E14" s="307">
        <v>0.20649999999999999</v>
      </c>
      <c r="F14" s="308">
        <v>5000</v>
      </c>
      <c r="G14" s="308">
        <f>H14*F14*E14</f>
        <v>8260</v>
      </c>
      <c r="H14" s="309">
        <f>SUM(K14:AL14)</f>
        <v>8</v>
      </c>
      <c r="I14" s="309">
        <v>26</v>
      </c>
      <c r="J14" s="310">
        <f>G14/1000*I14</f>
        <v>214.76</v>
      </c>
      <c r="K14" s="311"/>
      <c r="L14" s="311"/>
      <c r="M14" s="311"/>
      <c r="N14" s="311"/>
      <c r="O14" s="311"/>
      <c r="P14" s="311"/>
      <c r="Q14" s="311"/>
      <c r="R14" s="311"/>
      <c r="S14" s="311"/>
      <c r="T14" s="311"/>
      <c r="U14" s="311"/>
      <c r="V14" s="311"/>
      <c r="W14" s="311"/>
      <c r="X14" s="311"/>
      <c r="Y14" s="311"/>
      <c r="Z14" s="311"/>
      <c r="AA14" s="311">
        <v>1</v>
      </c>
      <c r="AB14" s="311">
        <v>1</v>
      </c>
      <c r="AC14" s="311">
        <v>1</v>
      </c>
      <c r="AD14" s="345">
        <v>1</v>
      </c>
      <c r="AE14" s="346"/>
      <c r="AF14" s="311">
        <v>1</v>
      </c>
      <c r="AG14" s="311">
        <v>1</v>
      </c>
      <c r="AH14" s="311">
        <v>1</v>
      </c>
      <c r="AI14" s="311">
        <v>1</v>
      </c>
      <c r="AJ14" s="311"/>
      <c r="AK14" s="311"/>
      <c r="AL14" s="311"/>
    </row>
    <row r="15" spans="1:236" x14ac:dyDescent="0.25">
      <c r="A15" s="228"/>
      <c r="B15" s="228"/>
      <c r="C15" s="220"/>
      <c r="D15" s="220"/>
      <c r="E15" s="220"/>
      <c r="F15" s="220"/>
      <c r="G15" s="247">
        <f>SUM(G12:G14)</f>
        <v>47860</v>
      </c>
      <c r="H15" s="220"/>
      <c r="I15" s="220"/>
      <c r="J15" s="248">
        <f>SUM(J12:J14)</f>
        <v>1311.56</v>
      </c>
    </row>
    <row r="16" spans="1:236" ht="16.5" thickBot="1" x14ac:dyDescent="0.3">
      <c r="A16" s="228"/>
      <c r="B16" s="228"/>
      <c r="C16" s="220"/>
      <c r="D16" s="220"/>
      <c r="E16" s="220"/>
      <c r="F16" s="220"/>
      <c r="G16" s="247"/>
      <c r="H16" s="220"/>
      <c r="I16" s="220"/>
      <c r="J16" s="248"/>
    </row>
    <row r="17" spans="1:235" ht="17.25" thickTop="1" thickBot="1" x14ac:dyDescent="0.3">
      <c r="A17" s="337" t="s">
        <v>275</v>
      </c>
      <c r="B17" s="351"/>
      <c r="C17" s="221"/>
      <c r="D17" s="220"/>
      <c r="E17" s="220"/>
      <c r="F17" s="220"/>
      <c r="G17" s="249"/>
      <c r="J17" s="250"/>
    </row>
    <row r="18" spans="1:235" ht="16.5" thickTop="1" x14ac:dyDescent="0.25">
      <c r="A18" s="352"/>
      <c r="B18" s="353"/>
      <c r="C18" s="251" t="s">
        <v>260</v>
      </c>
      <c r="D18" s="252" t="s">
        <v>263</v>
      </c>
      <c r="E18" s="252" t="s">
        <v>276</v>
      </c>
      <c r="F18" s="251" t="s">
        <v>277</v>
      </c>
      <c r="G18" s="220"/>
      <c r="J18" s="253"/>
    </row>
    <row r="19" spans="1:235" s="257" customFormat="1" x14ac:dyDescent="0.25">
      <c r="A19" s="354" t="str">
        <f>A12</f>
        <v>investor.bg/news/imoti</v>
      </c>
      <c r="B19" s="354"/>
      <c r="C19" s="254">
        <f>G12</f>
        <v>24000</v>
      </c>
      <c r="D19" s="255">
        <f>J12</f>
        <v>691.2</v>
      </c>
      <c r="E19" s="256">
        <v>0.35</v>
      </c>
      <c r="F19" s="255">
        <f>D19*(1-E19)</f>
        <v>449.28000000000003</v>
      </c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24"/>
      <c r="T19" s="224"/>
      <c r="U19" s="224"/>
      <c r="V19" s="224"/>
      <c r="W19" s="224"/>
      <c r="X19" s="224"/>
      <c r="Y19" s="224"/>
      <c r="Z19" s="224"/>
      <c r="AA19" s="224"/>
      <c r="AB19" s="224"/>
      <c r="AC19" s="224"/>
      <c r="AD19" s="224"/>
      <c r="AE19" s="224"/>
      <c r="AF19" s="224"/>
      <c r="AG19" s="224"/>
      <c r="AH19" s="224"/>
      <c r="AI19" s="224"/>
      <c r="AJ19" s="224"/>
      <c r="AK19" s="224"/>
      <c r="AL19" s="224"/>
      <c r="AM19" s="224"/>
      <c r="AN19" s="224"/>
      <c r="AO19" s="224"/>
      <c r="AP19" s="224"/>
      <c r="AQ19" s="224"/>
      <c r="AR19" s="224"/>
      <c r="AS19" s="224"/>
      <c r="AT19" s="224"/>
      <c r="AU19" s="224"/>
      <c r="AV19" s="224"/>
      <c r="AW19" s="224"/>
      <c r="AX19" s="224"/>
      <c r="AY19" s="224"/>
      <c r="AZ19" s="224"/>
      <c r="BA19" s="224"/>
      <c r="BB19" s="224"/>
      <c r="BC19" s="224"/>
      <c r="BD19" s="224"/>
      <c r="BE19" s="224"/>
      <c r="BF19" s="224"/>
      <c r="BG19" s="224"/>
      <c r="BH19" s="224"/>
      <c r="BI19" s="224"/>
      <c r="BJ19" s="224"/>
      <c r="BK19" s="224"/>
      <c r="BL19" s="224"/>
      <c r="BM19" s="224"/>
      <c r="BN19" s="224"/>
      <c r="BO19" s="224"/>
      <c r="BP19" s="224"/>
      <c r="BQ19" s="224"/>
      <c r="BR19" s="224"/>
      <c r="BS19" s="224"/>
      <c r="BT19" s="224"/>
      <c r="BU19" s="224"/>
      <c r="BV19" s="224"/>
      <c r="BW19" s="224"/>
      <c r="BX19" s="224"/>
      <c r="BY19" s="224"/>
      <c r="BZ19" s="224"/>
      <c r="CA19" s="224"/>
      <c r="CB19" s="224"/>
      <c r="CC19" s="224"/>
      <c r="CD19" s="224"/>
      <c r="CE19" s="224"/>
      <c r="CF19" s="224"/>
      <c r="CG19" s="224"/>
      <c r="CH19" s="224"/>
      <c r="CI19" s="224"/>
      <c r="CJ19" s="224"/>
      <c r="CK19" s="224"/>
      <c r="CL19" s="224"/>
      <c r="CM19" s="224"/>
      <c r="CN19" s="224"/>
      <c r="CO19" s="224"/>
      <c r="CP19" s="224"/>
      <c r="CQ19" s="224"/>
      <c r="CR19" s="224"/>
      <c r="CS19" s="224"/>
      <c r="CT19" s="224"/>
      <c r="CU19" s="224"/>
      <c r="CV19" s="224"/>
      <c r="CW19" s="224"/>
      <c r="CX19" s="224"/>
      <c r="CY19" s="224"/>
      <c r="CZ19" s="224"/>
      <c r="DA19" s="224"/>
      <c r="DB19" s="224"/>
      <c r="DC19" s="224"/>
      <c r="DD19" s="224"/>
      <c r="DE19" s="224"/>
      <c r="DF19" s="224"/>
      <c r="DG19" s="224"/>
      <c r="DH19" s="224"/>
      <c r="DI19" s="224"/>
      <c r="DJ19" s="224"/>
      <c r="DK19" s="224"/>
      <c r="DL19" s="224"/>
      <c r="DM19" s="224"/>
      <c r="DN19" s="224"/>
      <c r="DO19" s="224"/>
      <c r="DP19" s="224"/>
      <c r="DQ19" s="224"/>
      <c r="DR19" s="224"/>
      <c r="DS19" s="224"/>
      <c r="DT19" s="224"/>
      <c r="DU19" s="224"/>
      <c r="DV19" s="224"/>
      <c r="DW19" s="224"/>
      <c r="DX19" s="224"/>
      <c r="DY19" s="224"/>
      <c r="DZ19" s="224"/>
      <c r="EA19" s="224"/>
      <c r="EB19" s="224"/>
      <c r="EC19" s="224"/>
      <c r="ED19" s="224"/>
      <c r="EE19" s="224"/>
      <c r="EF19" s="224"/>
      <c r="EG19" s="224"/>
      <c r="EH19" s="224"/>
      <c r="EI19" s="224"/>
      <c r="EJ19" s="224"/>
      <c r="EK19" s="224"/>
      <c r="EL19" s="224"/>
      <c r="EM19" s="224"/>
      <c r="EN19" s="224"/>
      <c r="EO19" s="224"/>
      <c r="EP19" s="224"/>
      <c r="EQ19" s="224"/>
      <c r="ER19" s="224"/>
      <c r="ES19" s="224"/>
      <c r="ET19" s="224"/>
      <c r="EU19" s="224"/>
      <c r="EV19" s="224"/>
      <c r="EW19" s="224"/>
      <c r="EX19" s="224"/>
      <c r="EY19" s="224"/>
      <c r="EZ19" s="224"/>
      <c r="FA19" s="224"/>
      <c r="FB19" s="224"/>
      <c r="FC19" s="224"/>
      <c r="FD19" s="224"/>
      <c r="FE19" s="224"/>
      <c r="FF19" s="224"/>
      <c r="FG19" s="224"/>
      <c r="FH19" s="224"/>
      <c r="FI19" s="224"/>
      <c r="FJ19" s="224"/>
      <c r="FK19" s="224"/>
      <c r="FL19" s="224"/>
      <c r="FM19" s="224"/>
      <c r="FN19" s="224"/>
      <c r="FO19" s="224"/>
      <c r="FP19" s="224"/>
      <c r="FQ19" s="224"/>
      <c r="FR19" s="224"/>
      <c r="FS19" s="224"/>
      <c r="FT19" s="224"/>
      <c r="FU19" s="224"/>
      <c r="FV19" s="224"/>
      <c r="FW19" s="224"/>
      <c r="FX19" s="224"/>
      <c r="FY19" s="224"/>
      <c r="FZ19" s="224"/>
      <c r="GA19" s="224"/>
      <c r="GB19" s="224"/>
      <c r="GC19" s="224"/>
      <c r="GD19" s="224"/>
      <c r="GE19" s="224"/>
      <c r="GF19" s="224"/>
      <c r="GG19" s="224"/>
      <c r="GH19" s="224"/>
      <c r="GI19" s="224"/>
      <c r="GJ19" s="224"/>
      <c r="GK19" s="224"/>
      <c r="GL19" s="224"/>
      <c r="GM19" s="224"/>
      <c r="GN19" s="224"/>
      <c r="GO19" s="224"/>
      <c r="GP19" s="224"/>
      <c r="GQ19" s="224"/>
      <c r="GR19" s="224"/>
      <c r="GS19" s="224"/>
      <c r="GT19" s="224"/>
      <c r="GU19" s="224"/>
      <c r="GV19" s="224"/>
      <c r="GW19" s="224"/>
      <c r="GX19" s="224"/>
      <c r="GY19" s="224"/>
      <c r="GZ19" s="224"/>
      <c r="HA19" s="224"/>
      <c r="HB19" s="224"/>
      <c r="HC19" s="224"/>
      <c r="HD19" s="224"/>
      <c r="HE19" s="224"/>
      <c r="HF19" s="224"/>
      <c r="HG19" s="224"/>
      <c r="HH19" s="224"/>
      <c r="HI19" s="224"/>
      <c r="HJ19" s="224"/>
      <c r="HK19" s="224"/>
      <c r="HL19" s="224"/>
      <c r="HM19" s="224"/>
      <c r="HN19" s="224"/>
      <c r="HO19" s="224"/>
      <c r="HP19" s="224"/>
      <c r="HQ19" s="224"/>
      <c r="HR19" s="224"/>
      <c r="HS19" s="224"/>
      <c r="HT19" s="224"/>
      <c r="HU19" s="224"/>
      <c r="HV19" s="224"/>
      <c r="HW19" s="224"/>
      <c r="HX19" s="224"/>
      <c r="HY19" s="224"/>
      <c r="HZ19" s="224"/>
      <c r="IA19" s="224"/>
    </row>
    <row r="20" spans="1:235" s="257" customFormat="1" x14ac:dyDescent="0.25">
      <c r="A20" s="355" t="str">
        <f>A14</f>
        <v>dnevnik.bg/biznes/imoti*</v>
      </c>
      <c r="B20" s="355"/>
      <c r="C20" s="254">
        <f>G13</f>
        <v>15600</v>
      </c>
      <c r="D20" s="255">
        <f>J13</f>
        <v>405.59999999999997</v>
      </c>
      <c r="E20" s="256">
        <v>0.27</v>
      </c>
      <c r="F20" s="255">
        <f>D20*(1-E20)</f>
        <v>296.08799999999997</v>
      </c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  <c r="S20" s="224"/>
      <c r="T20" s="224"/>
      <c r="U20" s="224"/>
      <c r="V20" s="224"/>
      <c r="W20" s="224"/>
      <c r="X20" s="224"/>
      <c r="Y20" s="224"/>
      <c r="Z20" s="224"/>
      <c r="AA20" s="224"/>
      <c r="AB20" s="224"/>
      <c r="AC20" s="224"/>
      <c r="AD20" s="224"/>
      <c r="AE20" s="224"/>
      <c r="AF20" s="224"/>
      <c r="AG20" s="224"/>
      <c r="AH20" s="224"/>
      <c r="AI20" s="224"/>
      <c r="AJ20" s="224"/>
      <c r="AK20" s="224"/>
      <c r="AL20" s="224"/>
      <c r="AM20" s="224"/>
      <c r="AN20" s="224"/>
      <c r="AO20" s="224"/>
      <c r="AP20" s="224"/>
      <c r="AQ20" s="224"/>
      <c r="AR20" s="224"/>
      <c r="AS20" s="224"/>
      <c r="AT20" s="224"/>
      <c r="AU20" s="224"/>
      <c r="AV20" s="224"/>
      <c r="AW20" s="224"/>
      <c r="AX20" s="224"/>
      <c r="AY20" s="224"/>
      <c r="AZ20" s="224"/>
      <c r="BA20" s="224"/>
      <c r="BB20" s="224"/>
      <c r="BC20" s="224"/>
      <c r="BD20" s="224"/>
      <c r="BE20" s="224"/>
      <c r="BF20" s="224"/>
      <c r="BG20" s="224"/>
      <c r="BH20" s="224"/>
      <c r="BI20" s="224"/>
      <c r="BJ20" s="224"/>
      <c r="BK20" s="224"/>
      <c r="BL20" s="224"/>
      <c r="BM20" s="224"/>
      <c r="BN20" s="224"/>
      <c r="BO20" s="224"/>
      <c r="BP20" s="224"/>
      <c r="BQ20" s="224"/>
      <c r="BR20" s="224"/>
      <c r="BS20" s="224"/>
      <c r="BT20" s="224"/>
      <c r="BU20" s="224"/>
      <c r="BV20" s="224"/>
      <c r="BW20" s="224"/>
      <c r="BX20" s="224"/>
      <c r="BY20" s="224"/>
      <c r="BZ20" s="224"/>
      <c r="CA20" s="224"/>
      <c r="CB20" s="224"/>
      <c r="CC20" s="224"/>
      <c r="CD20" s="224"/>
      <c r="CE20" s="224"/>
      <c r="CF20" s="224"/>
      <c r="CG20" s="224"/>
      <c r="CH20" s="224"/>
      <c r="CI20" s="224"/>
      <c r="CJ20" s="224"/>
      <c r="CK20" s="224"/>
      <c r="CL20" s="224"/>
      <c r="CM20" s="224"/>
      <c r="CN20" s="224"/>
      <c r="CO20" s="224"/>
      <c r="CP20" s="224"/>
      <c r="CQ20" s="224"/>
      <c r="CR20" s="224"/>
      <c r="CS20" s="224"/>
      <c r="CT20" s="224"/>
      <c r="CU20" s="224"/>
      <c r="CV20" s="224"/>
      <c r="CW20" s="224"/>
      <c r="CX20" s="224"/>
      <c r="CY20" s="224"/>
      <c r="CZ20" s="224"/>
      <c r="DA20" s="224"/>
      <c r="DB20" s="224"/>
      <c r="DC20" s="224"/>
      <c r="DD20" s="224"/>
      <c r="DE20" s="224"/>
      <c r="DF20" s="224"/>
      <c r="DG20" s="224"/>
      <c r="DH20" s="224"/>
      <c r="DI20" s="224"/>
      <c r="DJ20" s="224"/>
      <c r="DK20" s="224"/>
      <c r="DL20" s="224"/>
      <c r="DM20" s="224"/>
      <c r="DN20" s="224"/>
      <c r="DO20" s="224"/>
      <c r="DP20" s="224"/>
      <c r="DQ20" s="224"/>
      <c r="DR20" s="224"/>
      <c r="DS20" s="224"/>
      <c r="DT20" s="224"/>
      <c r="DU20" s="224"/>
      <c r="DV20" s="224"/>
      <c r="DW20" s="224"/>
      <c r="DX20" s="224"/>
      <c r="DY20" s="224"/>
      <c r="DZ20" s="224"/>
      <c r="EA20" s="224"/>
      <c r="EB20" s="224"/>
      <c r="EC20" s="224"/>
      <c r="ED20" s="224"/>
      <c r="EE20" s="224"/>
      <c r="EF20" s="224"/>
      <c r="EG20" s="224"/>
      <c r="EH20" s="224"/>
      <c r="EI20" s="224"/>
      <c r="EJ20" s="224"/>
      <c r="EK20" s="224"/>
      <c r="EL20" s="224"/>
      <c r="EM20" s="224"/>
      <c r="EN20" s="224"/>
      <c r="EO20" s="224"/>
      <c r="EP20" s="224"/>
      <c r="EQ20" s="224"/>
      <c r="ER20" s="224"/>
      <c r="ES20" s="224"/>
      <c r="ET20" s="224"/>
      <c r="EU20" s="224"/>
      <c r="EV20" s="224"/>
      <c r="EW20" s="224"/>
      <c r="EX20" s="224"/>
      <c r="EY20" s="224"/>
      <c r="EZ20" s="224"/>
      <c r="FA20" s="224"/>
      <c r="FB20" s="224"/>
      <c r="FC20" s="224"/>
      <c r="FD20" s="224"/>
      <c r="FE20" s="224"/>
      <c r="FF20" s="224"/>
      <c r="FG20" s="224"/>
      <c r="FH20" s="224"/>
      <c r="FI20" s="224"/>
      <c r="FJ20" s="224"/>
      <c r="FK20" s="224"/>
      <c r="FL20" s="224"/>
      <c r="FM20" s="224"/>
      <c r="FN20" s="224"/>
      <c r="FO20" s="224"/>
      <c r="FP20" s="224"/>
      <c r="FQ20" s="224"/>
      <c r="FR20" s="224"/>
      <c r="FS20" s="224"/>
      <c r="FT20" s="224"/>
      <c r="FU20" s="224"/>
      <c r="FV20" s="224"/>
      <c r="FW20" s="224"/>
      <c r="FX20" s="224"/>
      <c r="FY20" s="224"/>
      <c r="FZ20" s="224"/>
      <c r="GA20" s="224"/>
      <c r="GB20" s="224"/>
      <c r="GC20" s="224"/>
      <c r="GD20" s="224"/>
      <c r="GE20" s="224"/>
      <c r="GF20" s="224"/>
      <c r="GG20" s="224"/>
      <c r="GH20" s="224"/>
      <c r="GI20" s="224"/>
      <c r="GJ20" s="224"/>
      <c r="GK20" s="224"/>
      <c r="GL20" s="224"/>
      <c r="GM20" s="224"/>
      <c r="GN20" s="224"/>
      <c r="GO20" s="224"/>
      <c r="GP20" s="224"/>
      <c r="GQ20" s="224"/>
      <c r="GR20" s="224"/>
      <c r="GS20" s="224"/>
      <c r="GT20" s="224"/>
      <c r="GU20" s="224"/>
      <c r="GV20" s="224"/>
      <c r="GW20" s="224"/>
      <c r="GX20" s="224"/>
      <c r="GY20" s="224"/>
      <c r="GZ20" s="224"/>
      <c r="HA20" s="224"/>
      <c r="HB20" s="224"/>
      <c r="HC20" s="224"/>
      <c r="HD20" s="224"/>
      <c r="HE20" s="224"/>
      <c r="HF20" s="224"/>
      <c r="HG20" s="224"/>
      <c r="HH20" s="224"/>
      <c r="HI20" s="224"/>
      <c r="HJ20" s="224"/>
      <c r="HK20" s="224"/>
      <c r="HL20" s="224"/>
      <c r="HM20" s="224"/>
      <c r="HN20" s="224"/>
      <c r="HO20" s="224"/>
      <c r="HP20" s="224"/>
      <c r="HQ20" s="224"/>
      <c r="HR20" s="224"/>
      <c r="HS20" s="224"/>
      <c r="HT20" s="224"/>
      <c r="HU20" s="224"/>
      <c r="HV20" s="224"/>
      <c r="HW20" s="224"/>
      <c r="HX20" s="224"/>
      <c r="HY20" s="224"/>
      <c r="HZ20" s="224"/>
      <c r="IA20" s="224"/>
    </row>
    <row r="21" spans="1:235" x14ac:dyDescent="0.25">
      <c r="A21" s="356" t="s">
        <v>278</v>
      </c>
      <c r="B21" s="356"/>
      <c r="C21" s="258">
        <f>SUM(C19:C20)</f>
        <v>39600</v>
      </c>
      <c r="D21" s="259">
        <f>SUM(D19:D20)</f>
        <v>1096.8</v>
      </c>
      <c r="E21" s="260"/>
      <c r="F21" s="261">
        <f>SUM(F19:F20)</f>
        <v>745.36799999999994</v>
      </c>
      <c r="G21" s="262"/>
    </row>
    <row r="22" spans="1:235" x14ac:dyDescent="0.25">
      <c r="A22" s="222"/>
      <c r="B22" s="222"/>
      <c r="C22" s="263"/>
      <c r="D22" s="264"/>
      <c r="E22" s="263"/>
      <c r="F22" s="265"/>
      <c r="G22" s="266"/>
    </row>
    <row r="23" spans="1:235" x14ac:dyDescent="0.25">
      <c r="F23" s="267"/>
      <c r="J23" s="268"/>
    </row>
    <row r="24" spans="1:235" x14ac:dyDescent="0.25">
      <c r="A24" s="350" t="s">
        <v>299</v>
      </c>
      <c r="B24" s="350"/>
      <c r="C24" s="350"/>
      <c r="F24" s="269"/>
    </row>
  </sheetData>
  <mergeCells count="29">
    <mergeCell ref="A24:C24"/>
    <mergeCell ref="P13:Q13"/>
    <mergeCell ref="W13:X13"/>
    <mergeCell ref="P12:Q12"/>
    <mergeCell ref="W12:X12"/>
    <mergeCell ref="A17:B18"/>
    <mergeCell ref="A19:B19"/>
    <mergeCell ref="A20:B20"/>
    <mergeCell ref="A21:B21"/>
    <mergeCell ref="B6:D6"/>
    <mergeCell ref="A1:B1"/>
    <mergeCell ref="B3:D3"/>
    <mergeCell ref="B4:D4"/>
    <mergeCell ref="B5:D5"/>
    <mergeCell ref="I9:I11"/>
    <mergeCell ref="J9:J11"/>
    <mergeCell ref="K9:AL9"/>
    <mergeCell ref="A12:B12"/>
    <mergeCell ref="A14:B14"/>
    <mergeCell ref="A8:B11"/>
    <mergeCell ref="C9:C11"/>
    <mergeCell ref="D9:D11"/>
    <mergeCell ref="E9:E11"/>
    <mergeCell ref="F9:F11"/>
    <mergeCell ref="G9:G11"/>
    <mergeCell ref="AD12:AE12"/>
    <mergeCell ref="AD14:AE14"/>
    <mergeCell ref="H9:H11"/>
    <mergeCell ref="A13:B13"/>
  </mergeCells>
  <dataValidations count="1">
    <dataValidation allowBlank="1" showInputMessage="1" showErrorMessage="1" promptTitle="Телевизия" prompt="ТВ канал" sqref="C8:C9 JD8:JD9 SZ8:SZ9 ACV8:ACV9 AMR8:AMR9 AWN8:AWN9 BGJ8:BGJ9 BQF8:BQF9 CAB8:CAB9 CJX8:CJX9 CTT8:CTT9 DDP8:DDP9 DNL8:DNL9 DXH8:DXH9 EHD8:EHD9 EQZ8:EQZ9 FAV8:FAV9 FKR8:FKR9 FUN8:FUN9 GEJ8:GEJ9 GOF8:GOF9 GYB8:GYB9 HHX8:HHX9 HRT8:HRT9 IBP8:IBP9 ILL8:ILL9 IVH8:IVH9 JFD8:JFD9 JOZ8:JOZ9 JYV8:JYV9 KIR8:KIR9 KSN8:KSN9 LCJ8:LCJ9 LMF8:LMF9 LWB8:LWB9 MFX8:MFX9 MPT8:MPT9 MZP8:MZP9 NJL8:NJL9 NTH8:NTH9 ODD8:ODD9 OMZ8:OMZ9 OWV8:OWV9 PGR8:PGR9 PQN8:PQN9 QAJ8:QAJ9 QKF8:QKF9 QUB8:QUB9 RDX8:RDX9 RNT8:RNT9 RXP8:RXP9 SHL8:SHL9 SRH8:SRH9 TBD8:TBD9 TKZ8:TKZ9 TUV8:TUV9 UER8:UER9 UON8:UON9 UYJ8:UYJ9 VIF8:VIF9 VSB8:VSB9 WBX8:WBX9 WLT8:WLT9 WVP8:WVP9 C65545:C65546 JD65545:JD65546 SZ65545:SZ65546 ACV65545:ACV65546 AMR65545:AMR65546 AWN65545:AWN65546 BGJ65545:BGJ65546 BQF65545:BQF65546 CAB65545:CAB65546 CJX65545:CJX65546 CTT65545:CTT65546 DDP65545:DDP65546 DNL65545:DNL65546 DXH65545:DXH65546 EHD65545:EHD65546 EQZ65545:EQZ65546 FAV65545:FAV65546 FKR65545:FKR65546 FUN65545:FUN65546 GEJ65545:GEJ65546 GOF65545:GOF65546 GYB65545:GYB65546 HHX65545:HHX65546 HRT65545:HRT65546 IBP65545:IBP65546 ILL65545:ILL65546 IVH65545:IVH65546 JFD65545:JFD65546 JOZ65545:JOZ65546 JYV65545:JYV65546 KIR65545:KIR65546 KSN65545:KSN65546 LCJ65545:LCJ65546 LMF65545:LMF65546 LWB65545:LWB65546 MFX65545:MFX65546 MPT65545:MPT65546 MZP65545:MZP65546 NJL65545:NJL65546 NTH65545:NTH65546 ODD65545:ODD65546 OMZ65545:OMZ65546 OWV65545:OWV65546 PGR65545:PGR65546 PQN65545:PQN65546 QAJ65545:QAJ65546 QKF65545:QKF65546 QUB65545:QUB65546 RDX65545:RDX65546 RNT65545:RNT65546 RXP65545:RXP65546 SHL65545:SHL65546 SRH65545:SRH65546 TBD65545:TBD65546 TKZ65545:TKZ65546 TUV65545:TUV65546 UER65545:UER65546 UON65545:UON65546 UYJ65545:UYJ65546 VIF65545:VIF65546 VSB65545:VSB65546 WBX65545:WBX65546 WLT65545:WLT65546 WVP65545:WVP65546 C131081:C131082 JD131081:JD131082 SZ131081:SZ131082 ACV131081:ACV131082 AMR131081:AMR131082 AWN131081:AWN131082 BGJ131081:BGJ131082 BQF131081:BQF131082 CAB131081:CAB131082 CJX131081:CJX131082 CTT131081:CTT131082 DDP131081:DDP131082 DNL131081:DNL131082 DXH131081:DXH131082 EHD131081:EHD131082 EQZ131081:EQZ131082 FAV131081:FAV131082 FKR131081:FKR131082 FUN131081:FUN131082 GEJ131081:GEJ131082 GOF131081:GOF131082 GYB131081:GYB131082 HHX131081:HHX131082 HRT131081:HRT131082 IBP131081:IBP131082 ILL131081:ILL131082 IVH131081:IVH131082 JFD131081:JFD131082 JOZ131081:JOZ131082 JYV131081:JYV131082 KIR131081:KIR131082 KSN131081:KSN131082 LCJ131081:LCJ131082 LMF131081:LMF131082 LWB131081:LWB131082 MFX131081:MFX131082 MPT131081:MPT131082 MZP131081:MZP131082 NJL131081:NJL131082 NTH131081:NTH131082 ODD131081:ODD131082 OMZ131081:OMZ131082 OWV131081:OWV131082 PGR131081:PGR131082 PQN131081:PQN131082 QAJ131081:QAJ131082 QKF131081:QKF131082 QUB131081:QUB131082 RDX131081:RDX131082 RNT131081:RNT131082 RXP131081:RXP131082 SHL131081:SHL131082 SRH131081:SRH131082 TBD131081:TBD131082 TKZ131081:TKZ131082 TUV131081:TUV131082 UER131081:UER131082 UON131081:UON131082 UYJ131081:UYJ131082 VIF131081:VIF131082 VSB131081:VSB131082 WBX131081:WBX131082 WLT131081:WLT131082 WVP131081:WVP131082 C196617:C196618 JD196617:JD196618 SZ196617:SZ196618 ACV196617:ACV196618 AMR196617:AMR196618 AWN196617:AWN196618 BGJ196617:BGJ196618 BQF196617:BQF196618 CAB196617:CAB196618 CJX196617:CJX196618 CTT196617:CTT196618 DDP196617:DDP196618 DNL196617:DNL196618 DXH196617:DXH196618 EHD196617:EHD196618 EQZ196617:EQZ196618 FAV196617:FAV196618 FKR196617:FKR196618 FUN196617:FUN196618 GEJ196617:GEJ196618 GOF196617:GOF196618 GYB196617:GYB196618 HHX196617:HHX196618 HRT196617:HRT196618 IBP196617:IBP196618 ILL196617:ILL196618 IVH196617:IVH196618 JFD196617:JFD196618 JOZ196617:JOZ196618 JYV196617:JYV196618 KIR196617:KIR196618 KSN196617:KSN196618 LCJ196617:LCJ196618 LMF196617:LMF196618 LWB196617:LWB196618 MFX196617:MFX196618 MPT196617:MPT196618 MZP196617:MZP196618 NJL196617:NJL196618 NTH196617:NTH196618 ODD196617:ODD196618 OMZ196617:OMZ196618 OWV196617:OWV196618 PGR196617:PGR196618 PQN196617:PQN196618 QAJ196617:QAJ196618 QKF196617:QKF196618 QUB196617:QUB196618 RDX196617:RDX196618 RNT196617:RNT196618 RXP196617:RXP196618 SHL196617:SHL196618 SRH196617:SRH196618 TBD196617:TBD196618 TKZ196617:TKZ196618 TUV196617:TUV196618 UER196617:UER196618 UON196617:UON196618 UYJ196617:UYJ196618 VIF196617:VIF196618 VSB196617:VSB196618 WBX196617:WBX196618 WLT196617:WLT196618 WVP196617:WVP196618 C262153:C262154 JD262153:JD262154 SZ262153:SZ262154 ACV262153:ACV262154 AMR262153:AMR262154 AWN262153:AWN262154 BGJ262153:BGJ262154 BQF262153:BQF262154 CAB262153:CAB262154 CJX262153:CJX262154 CTT262153:CTT262154 DDP262153:DDP262154 DNL262153:DNL262154 DXH262153:DXH262154 EHD262153:EHD262154 EQZ262153:EQZ262154 FAV262153:FAV262154 FKR262153:FKR262154 FUN262153:FUN262154 GEJ262153:GEJ262154 GOF262153:GOF262154 GYB262153:GYB262154 HHX262153:HHX262154 HRT262153:HRT262154 IBP262153:IBP262154 ILL262153:ILL262154 IVH262153:IVH262154 JFD262153:JFD262154 JOZ262153:JOZ262154 JYV262153:JYV262154 KIR262153:KIR262154 KSN262153:KSN262154 LCJ262153:LCJ262154 LMF262153:LMF262154 LWB262153:LWB262154 MFX262153:MFX262154 MPT262153:MPT262154 MZP262153:MZP262154 NJL262153:NJL262154 NTH262153:NTH262154 ODD262153:ODD262154 OMZ262153:OMZ262154 OWV262153:OWV262154 PGR262153:PGR262154 PQN262153:PQN262154 QAJ262153:QAJ262154 QKF262153:QKF262154 QUB262153:QUB262154 RDX262153:RDX262154 RNT262153:RNT262154 RXP262153:RXP262154 SHL262153:SHL262154 SRH262153:SRH262154 TBD262153:TBD262154 TKZ262153:TKZ262154 TUV262153:TUV262154 UER262153:UER262154 UON262153:UON262154 UYJ262153:UYJ262154 VIF262153:VIF262154 VSB262153:VSB262154 WBX262153:WBX262154 WLT262153:WLT262154 WVP262153:WVP262154 C327689:C327690 JD327689:JD327690 SZ327689:SZ327690 ACV327689:ACV327690 AMR327689:AMR327690 AWN327689:AWN327690 BGJ327689:BGJ327690 BQF327689:BQF327690 CAB327689:CAB327690 CJX327689:CJX327690 CTT327689:CTT327690 DDP327689:DDP327690 DNL327689:DNL327690 DXH327689:DXH327690 EHD327689:EHD327690 EQZ327689:EQZ327690 FAV327689:FAV327690 FKR327689:FKR327690 FUN327689:FUN327690 GEJ327689:GEJ327690 GOF327689:GOF327690 GYB327689:GYB327690 HHX327689:HHX327690 HRT327689:HRT327690 IBP327689:IBP327690 ILL327689:ILL327690 IVH327689:IVH327690 JFD327689:JFD327690 JOZ327689:JOZ327690 JYV327689:JYV327690 KIR327689:KIR327690 KSN327689:KSN327690 LCJ327689:LCJ327690 LMF327689:LMF327690 LWB327689:LWB327690 MFX327689:MFX327690 MPT327689:MPT327690 MZP327689:MZP327690 NJL327689:NJL327690 NTH327689:NTH327690 ODD327689:ODD327690 OMZ327689:OMZ327690 OWV327689:OWV327690 PGR327689:PGR327690 PQN327689:PQN327690 QAJ327689:QAJ327690 QKF327689:QKF327690 QUB327689:QUB327690 RDX327689:RDX327690 RNT327689:RNT327690 RXP327689:RXP327690 SHL327689:SHL327690 SRH327689:SRH327690 TBD327689:TBD327690 TKZ327689:TKZ327690 TUV327689:TUV327690 UER327689:UER327690 UON327689:UON327690 UYJ327689:UYJ327690 VIF327689:VIF327690 VSB327689:VSB327690 WBX327689:WBX327690 WLT327689:WLT327690 WVP327689:WVP327690 C393225:C393226 JD393225:JD393226 SZ393225:SZ393226 ACV393225:ACV393226 AMR393225:AMR393226 AWN393225:AWN393226 BGJ393225:BGJ393226 BQF393225:BQF393226 CAB393225:CAB393226 CJX393225:CJX393226 CTT393225:CTT393226 DDP393225:DDP393226 DNL393225:DNL393226 DXH393225:DXH393226 EHD393225:EHD393226 EQZ393225:EQZ393226 FAV393225:FAV393226 FKR393225:FKR393226 FUN393225:FUN393226 GEJ393225:GEJ393226 GOF393225:GOF393226 GYB393225:GYB393226 HHX393225:HHX393226 HRT393225:HRT393226 IBP393225:IBP393226 ILL393225:ILL393226 IVH393225:IVH393226 JFD393225:JFD393226 JOZ393225:JOZ393226 JYV393225:JYV393226 KIR393225:KIR393226 KSN393225:KSN393226 LCJ393225:LCJ393226 LMF393225:LMF393226 LWB393225:LWB393226 MFX393225:MFX393226 MPT393225:MPT393226 MZP393225:MZP393226 NJL393225:NJL393226 NTH393225:NTH393226 ODD393225:ODD393226 OMZ393225:OMZ393226 OWV393225:OWV393226 PGR393225:PGR393226 PQN393225:PQN393226 QAJ393225:QAJ393226 QKF393225:QKF393226 QUB393225:QUB393226 RDX393225:RDX393226 RNT393225:RNT393226 RXP393225:RXP393226 SHL393225:SHL393226 SRH393225:SRH393226 TBD393225:TBD393226 TKZ393225:TKZ393226 TUV393225:TUV393226 UER393225:UER393226 UON393225:UON393226 UYJ393225:UYJ393226 VIF393225:VIF393226 VSB393225:VSB393226 WBX393225:WBX393226 WLT393225:WLT393226 WVP393225:WVP393226 C458761:C458762 JD458761:JD458762 SZ458761:SZ458762 ACV458761:ACV458762 AMR458761:AMR458762 AWN458761:AWN458762 BGJ458761:BGJ458762 BQF458761:BQF458762 CAB458761:CAB458762 CJX458761:CJX458762 CTT458761:CTT458762 DDP458761:DDP458762 DNL458761:DNL458762 DXH458761:DXH458762 EHD458761:EHD458762 EQZ458761:EQZ458762 FAV458761:FAV458762 FKR458761:FKR458762 FUN458761:FUN458762 GEJ458761:GEJ458762 GOF458761:GOF458762 GYB458761:GYB458762 HHX458761:HHX458762 HRT458761:HRT458762 IBP458761:IBP458762 ILL458761:ILL458762 IVH458761:IVH458762 JFD458761:JFD458762 JOZ458761:JOZ458762 JYV458761:JYV458762 KIR458761:KIR458762 KSN458761:KSN458762 LCJ458761:LCJ458762 LMF458761:LMF458762 LWB458761:LWB458762 MFX458761:MFX458762 MPT458761:MPT458762 MZP458761:MZP458762 NJL458761:NJL458762 NTH458761:NTH458762 ODD458761:ODD458762 OMZ458761:OMZ458762 OWV458761:OWV458762 PGR458761:PGR458762 PQN458761:PQN458762 QAJ458761:QAJ458762 QKF458761:QKF458762 QUB458761:QUB458762 RDX458761:RDX458762 RNT458761:RNT458762 RXP458761:RXP458762 SHL458761:SHL458762 SRH458761:SRH458762 TBD458761:TBD458762 TKZ458761:TKZ458762 TUV458761:TUV458762 UER458761:UER458762 UON458761:UON458762 UYJ458761:UYJ458762 VIF458761:VIF458762 VSB458761:VSB458762 WBX458761:WBX458762 WLT458761:WLT458762 WVP458761:WVP458762 C524297:C524298 JD524297:JD524298 SZ524297:SZ524298 ACV524297:ACV524298 AMR524297:AMR524298 AWN524297:AWN524298 BGJ524297:BGJ524298 BQF524297:BQF524298 CAB524297:CAB524298 CJX524297:CJX524298 CTT524297:CTT524298 DDP524297:DDP524298 DNL524297:DNL524298 DXH524297:DXH524298 EHD524297:EHD524298 EQZ524297:EQZ524298 FAV524297:FAV524298 FKR524297:FKR524298 FUN524297:FUN524298 GEJ524297:GEJ524298 GOF524297:GOF524298 GYB524297:GYB524298 HHX524297:HHX524298 HRT524297:HRT524298 IBP524297:IBP524298 ILL524297:ILL524298 IVH524297:IVH524298 JFD524297:JFD524298 JOZ524297:JOZ524298 JYV524297:JYV524298 KIR524297:KIR524298 KSN524297:KSN524298 LCJ524297:LCJ524298 LMF524297:LMF524298 LWB524297:LWB524298 MFX524297:MFX524298 MPT524297:MPT524298 MZP524297:MZP524298 NJL524297:NJL524298 NTH524297:NTH524298 ODD524297:ODD524298 OMZ524297:OMZ524298 OWV524297:OWV524298 PGR524297:PGR524298 PQN524297:PQN524298 QAJ524297:QAJ524298 QKF524297:QKF524298 QUB524297:QUB524298 RDX524297:RDX524298 RNT524297:RNT524298 RXP524297:RXP524298 SHL524297:SHL524298 SRH524297:SRH524298 TBD524297:TBD524298 TKZ524297:TKZ524298 TUV524297:TUV524298 UER524297:UER524298 UON524297:UON524298 UYJ524297:UYJ524298 VIF524297:VIF524298 VSB524297:VSB524298 WBX524297:WBX524298 WLT524297:WLT524298 WVP524297:WVP524298 C589833:C589834 JD589833:JD589834 SZ589833:SZ589834 ACV589833:ACV589834 AMR589833:AMR589834 AWN589833:AWN589834 BGJ589833:BGJ589834 BQF589833:BQF589834 CAB589833:CAB589834 CJX589833:CJX589834 CTT589833:CTT589834 DDP589833:DDP589834 DNL589833:DNL589834 DXH589833:DXH589834 EHD589833:EHD589834 EQZ589833:EQZ589834 FAV589833:FAV589834 FKR589833:FKR589834 FUN589833:FUN589834 GEJ589833:GEJ589834 GOF589833:GOF589834 GYB589833:GYB589834 HHX589833:HHX589834 HRT589833:HRT589834 IBP589833:IBP589834 ILL589833:ILL589834 IVH589833:IVH589834 JFD589833:JFD589834 JOZ589833:JOZ589834 JYV589833:JYV589834 KIR589833:KIR589834 KSN589833:KSN589834 LCJ589833:LCJ589834 LMF589833:LMF589834 LWB589833:LWB589834 MFX589833:MFX589834 MPT589833:MPT589834 MZP589833:MZP589834 NJL589833:NJL589834 NTH589833:NTH589834 ODD589833:ODD589834 OMZ589833:OMZ589834 OWV589833:OWV589834 PGR589833:PGR589834 PQN589833:PQN589834 QAJ589833:QAJ589834 QKF589833:QKF589834 QUB589833:QUB589834 RDX589833:RDX589834 RNT589833:RNT589834 RXP589833:RXP589834 SHL589833:SHL589834 SRH589833:SRH589834 TBD589833:TBD589834 TKZ589833:TKZ589834 TUV589833:TUV589834 UER589833:UER589834 UON589833:UON589834 UYJ589833:UYJ589834 VIF589833:VIF589834 VSB589833:VSB589834 WBX589833:WBX589834 WLT589833:WLT589834 WVP589833:WVP589834 C655369:C655370 JD655369:JD655370 SZ655369:SZ655370 ACV655369:ACV655370 AMR655369:AMR655370 AWN655369:AWN655370 BGJ655369:BGJ655370 BQF655369:BQF655370 CAB655369:CAB655370 CJX655369:CJX655370 CTT655369:CTT655370 DDP655369:DDP655370 DNL655369:DNL655370 DXH655369:DXH655370 EHD655369:EHD655370 EQZ655369:EQZ655370 FAV655369:FAV655370 FKR655369:FKR655370 FUN655369:FUN655370 GEJ655369:GEJ655370 GOF655369:GOF655370 GYB655369:GYB655370 HHX655369:HHX655370 HRT655369:HRT655370 IBP655369:IBP655370 ILL655369:ILL655370 IVH655369:IVH655370 JFD655369:JFD655370 JOZ655369:JOZ655370 JYV655369:JYV655370 KIR655369:KIR655370 KSN655369:KSN655370 LCJ655369:LCJ655370 LMF655369:LMF655370 LWB655369:LWB655370 MFX655369:MFX655370 MPT655369:MPT655370 MZP655369:MZP655370 NJL655369:NJL655370 NTH655369:NTH655370 ODD655369:ODD655370 OMZ655369:OMZ655370 OWV655369:OWV655370 PGR655369:PGR655370 PQN655369:PQN655370 QAJ655369:QAJ655370 QKF655369:QKF655370 QUB655369:QUB655370 RDX655369:RDX655370 RNT655369:RNT655370 RXP655369:RXP655370 SHL655369:SHL655370 SRH655369:SRH655370 TBD655369:TBD655370 TKZ655369:TKZ655370 TUV655369:TUV655370 UER655369:UER655370 UON655369:UON655370 UYJ655369:UYJ655370 VIF655369:VIF655370 VSB655369:VSB655370 WBX655369:WBX655370 WLT655369:WLT655370 WVP655369:WVP655370 C720905:C720906 JD720905:JD720906 SZ720905:SZ720906 ACV720905:ACV720906 AMR720905:AMR720906 AWN720905:AWN720906 BGJ720905:BGJ720906 BQF720905:BQF720906 CAB720905:CAB720906 CJX720905:CJX720906 CTT720905:CTT720906 DDP720905:DDP720906 DNL720905:DNL720906 DXH720905:DXH720906 EHD720905:EHD720906 EQZ720905:EQZ720906 FAV720905:FAV720906 FKR720905:FKR720906 FUN720905:FUN720906 GEJ720905:GEJ720906 GOF720905:GOF720906 GYB720905:GYB720906 HHX720905:HHX720906 HRT720905:HRT720906 IBP720905:IBP720906 ILL720905:ILL720906 IVH720905:IVH720906 JFD720905:JFD720906 JOZ720905:JOZ720906 JYV720905:JYV720906 KIR720905:KIR720906 KSN720905:KSN720906 LCJ720905:LCJ720906 LMF720905:LMF720906 LWB720905:LWB720906 MFX720905:MFX720906 MPT720905:MPT720906 MZP720905:MZP720906 NJL720905:NJL720906 NTH720905:NTH720906 ODD720905:ODD720906 OMZ720905:OMZ720906 OWV720905:OWV720906 PGR720905:PGR720906 PQN720905:PQN720906 QAJ720905:QAJ720906 QKF720905:QKF720906 QUB720905:QUB720906 RDX720905:RDX720906 RNT720905:RNT720906 RXP720905:RXP720906 SHL720905:SHL720906 SRH720905:SRH720906 TBD720905:TBD720906 TKZ720905:TKZ720906 TUV720905:TUV720906 UER720905:UER720906 UON720905:UON720906 UYJ720905:UYJ720906 VIF720905:VIF720906 VSB720905:VSB720906 WBX720905:WBX720906 WLT720905:WLT720906 WVP720905:WVP720906 C786441:C786442 JD786441:JD786442 SZ786441:SZ786442 ACV786441:ACV786442 AMR786441:AMR786442 AWN786441:AWN786442 BGJ786441:BGJ786442 BQF786441:BQF786442 CAB786441:CAB786442 CJX786441:CJX786442 CTT786441:CTT786442 DDP786441:DDP786442 DNL786441:DNL786442 DXH786441:DXH786442 EHD786441:EHD786442 EQZ786441:EQZ786442 FAV786441:FAV786442 FKR786441:FKR786442 FUN786441:FUN786442 GEJ786441:GEJ786442 GOF786441:GOF786442 GYB786441:GYB786442 HHX786441:HHX786442 HRT786441:HRT786442 IBP786441:IBP786442 ILL786441:ILL786442 IVH786441:IVH786442 JFD786441:JFD786442 JOZ786441:JOZ786442 JYV786441:JYV786442 KIR786441:KIR786442 KSN786441:KSN786442 LCJ786441:LCJ786442 LMF786441:LMF786442 LWB786441:LWB786442 MFX786441:MFX786442 MPT786441:MPT786442 MZP786441:MZP786442 NJL786441:NJL786442 NTH786441:NTH786442 ODD786441:ODD786442 OMZ786441:OMZ786442 OWV786441:OWV786442 PGR786441:PGR786442 PQN786441:PQN786442 QAJ786441:QAJ786442 QKF786441:QKF786442 QUB786441:QUB786442 RDX786441:RDX786442 RNT786441:RNT786442 RXP786441:RXP786442 SHL786441:SHL786442 SRH786441:SRH786442 TBD786441:TBD786442 TKZ786441:TKZ786442 TUV786441:TUV786442 UER786441:UER786442 UON786441:UON786442 UYJ786441:UYJ786442 VIF786441:VIF786442 VSB786441:VSB786442 WBX786441:WBX786442 WLT786441:WLT786442 WVP786441:WVP786442 C851977:C851978 JD851977:JD851978 SZ851977:SZ851978 ACV851977:ACV851978 AMR851977:AMR851978 AWN851977:AWN851978 BGJ851977:BGJ851978 BQF851977:BQF851978 CAB851977:CAB851978 CJX851977:CJX851978 CTT851977:CTT851978 DDP851977:DDP851978 DNL851977:DNL851978 DXH851977:DXH851978 EHD851977:EHD851978 EQZ851977:EQZ851978 FAV851977:FAV851978 FKR851977:FKR851978 FUN851977:FUN851978 GEJ851977:GEJ851978 GOF851977:GOF851978 GYB851977:GYB851978 HHX851977:HHX851978 HRT851977:HRT851978 IBP851977:IBP851978 ILL851977:ILL851978 IVH851977:IVH851978 JFD851977:JFD851978 JOZ851977:JOZ851978 JYV851977:JYV851978 KIR851977:KIR851978 KSN851977:KSN851978 LCJ851977:LCJ851978 LMF851977:LMF851978 LWB851977:LWB851978 MFX851977:MFX851978 MPT851977:MPT851978 MZP851977:MZP851978 NJL851977:NJL851978 NTH851977:NTH851978 ODD851977:ODD851978 OMZ851977:OMZ851978 OWV851977:OWV851978 PGR851977:PGR851978 PQN851977:PQN851978 QAJ851977:QAJ851978 QKF851977:QKF851978 QUB851977:QUB851978 RDX851977:RDX851978 RNT851977:RNT851978 RXP851977:RXP851978 SHL851977:SHL851978 SRH851977:SRH851978 TBD851977:TBD851978 TKZ851977:TKZ851978 TUV851977:TUV851978 UER851977:UER851978 UON851977:UON851978 UYJ851977:UYJ851978 VIF851977:VIF851978 VSB851977:VSB851978 WBX851977:WBX851978 WLT851977:WLT851978 WVP851977:WVP851978 C917513:C917514 JD917513:JD917514 SZ917513:SZ917514 ACV917513:ACV917514 AMR917513:AMR917514 AWN917513:AWN917514 BGJ917513:BGJ917514 BQF917513:BQF917514 CAB917513:CAB917514 CJX917513:CJX917514 CTT917513:CTT917514 DDP917513:DDP917514 DNL917513:DNL917514 DXH917513:DXH917514 EHD917513:EHD917514 EQZ917513:EQZ917514 FAV917513:FAV917514 FKR917513:FKR917514 FUN917513:FUN917514 GEJ917513:GEJ917514 GOF917513:GOF917514 GYB917513:GYB917514 HHX917513:HHX917514 HRT917513:HRT917514 IBP917513:IBP917514 ILL917513:ILL917514 IVH917513:IVH917514 JFD917513:JFD917514 JOZ917513:JOZ917514 JYV917513:JYV917514 KIR917513:KIR917514 KSN917513:KSN917514 LCJ917513:LCJ917514 LMF917513:LMF917514 LWB917513:LWB917514 MFX917513:MFX917514 MPT917513:MPT917514 MZP917513:MZP917514 NJL917513:NJL917514 NTH917513:NTH917514 ODD917513:ODD917514 OMZ917513:OMZ917514 OWV917513:OWV917514 PGR917513:PGR917514 PQN917513:PQN917514 QAJ917513:QAJ917514 QKF917513:QKF917514 QUB917513:QUB917514 RDX917513:RDX917514 RNT917513:RNT917514 RXP917513:RXP917514 SHL917513:SHL917514 SRH917513:SRH917514 TBD917513:TBD917514 TKZ917513:TKZ917514 TUV917513:TUV917514 UER917513:UER917514 UON917513:UON917514 UYJ917513:UYJ917514 VIF917513:VIF917514 VSB917513:VSB917514 WBX917513:WBX917514 WLT917513:WLT917514 WVP917513:WVP917514 C983049:C983050 JD983049:JD983050 SZ983049:SZ983050 ACV983049:ACV983050 AMR983049:AMR983050 AWN983049:AWN983050 BGJ983049:BGJ983050 BQF983049:BQF983050 CAB983049:CAB983050 CJX983049:CJX983050 CTT983049:CTT983050 DDP983049:DDP983050 DNL983049:DNL983050 DXH983049:DXH983050 EHD983049:EHD983050 EQZ983049:EQZ983050 FAV983049:FAV983050 FKR983049:FKR983050 FUN983049:FUN983050 GEJ983049:GEJ983050 GOF983049:GOF983050 GYB983049:GYB983050 HHX983049:HHX983050 HRT983049:HRT983050 IBP983049:IBP983050 ILL983049:ILL983050 IVH983049:IVH983050 JFD983049:JFD983050 JOZ983049:JOZ983050 JYV983049:JYV983050 KIR983049:KIR983050 KSN983049:KSN983050 LCJ983049:LCJ983050 LMF983049:LMF983050 LWB983049:LWB983050 MFX983049:MFX983050 MPT983049:MPT983050 MZP983049:MZP983050 NJL983049:NJL983050 NTH983049:NTH983050 ODD983049:ODD983050 OMZ983049:OMZ983050 OWV983049:OWV983050 PGR983049:PGR983050 PQN983049:PQN983050 QAJ983049:QAJ983050 QKF983049:QKF983050 QUB983049:QUB983050 RDX983049:RDX983050 RNT983049:RNT983050 RXP983049:RXP983050 SHL983049:SHL983050 SRH983049:SRH983050 TBD983049:TBD983050 TKZ983049:TKZ983050 TUV983049:TUV983050 UER983049:UER983050 UON983049:UON983050 UYJ983049:UYJ983050 VIF983049:VIF983050 VSB983049:VSB983050 WBX983049:WBX983050 WLT983049:WLT983050 WVP983049:WVP983050"/>
  </dataValidations>
  <pageMargins left="0.47244094488188981" right="0.19685039370078741" top="0.74803149606299213" bottom="0.74803149606299213" header="0.31496062992125984" footer="0.31496062992125984"/>
  <pageSetup paperSize="9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tabSelected="1" workbookViewId="0">
      <selection activeCell="D18" sqref="D18"/>
    </sheetView>
  </sheetViews>
  <sheetFormatPr defaultRowHeight="12.75" x14ac:dyDescent="0.2"/>
  <cols>
    <col min="1" max="1" width="37.140625" style="273" customWidth="1"/>
    <col min="2" max="2" width="15.42578125" style="273" customWidth="1"/>
    <col min="3" max="3" width="13" style="273" customWidth="1"/>
    <col min="4" max="4" width="20.42578125" style="273" customWidth="1"/>
    <col min="5" max="5" width="14" style="273" customWidth="1"/>
    <col min="6" max="6" width="12" style="273" customWidth="1"/>
    <col min="7" max="7" width="15.28515625" style="273" customWidth="1"/>
    <col min="8" max="8" width="23.7109375" style="273" customWidth="1"/>
    <col min="9" max="9" width="30.28515625" style="272" customWidth="1"/>
    <col min="10" max="258" width="9.140625" style="273"/>
    <col min="259" max="259" width="42.28515625" style="273" customWidth="1"/>
    <col min="260" max="260" width="19.28515625" style="273" customWidth="1"/>
    <col min="261" max="261" width="14.85546875" style="273" customWidth="1"/>
    <col min="262" max="262" width="23.140625" style="273" customWidth="1"/>
    <col min="263" max="263" width="16.42578125" style="273" customWidth="1"/>
    <col min="264" max="264" width="31" style="273" customWidth="1"/>
    <col min="265" max="265" width="30.28515625" style="273" customWidth="1"/>
    <col min="266" max="514" width="9.140625" style="273"/>
    <col min="515" max="515" width="42.28515625" style="273" customWidth="1"/>
    <col min="516" max="516" width="19.28515625" style="273" customWidth="1"/>
    <col min="517" max="517" width="14.85546875" style="273" customWidth="1"/>
    <col min="518" max="518" width="23.140625" style="273" customWidth="1"/>
    <col min="519" max="519" width="16.42578125" style="273" customWidth="1"/>
    <col min="520" max="520" width="31" style="273" customWidth="1"/>
    <col min="521" max="521" width="30.28515625" style="273" customWidth="1"/>
    <col min="522" max="770" width="9.140625" style="273"/>
    <col min="771" max="771" width="42.28515625" style="273" customWidth="1"/>
    <col min="772" max="772" width="19.28515625" style="273" customWidth="1"/>
    <col min="773" max="773" width="14.85546875" style="273" customWidth="1"/>
    <col min="774" max="774" width="23.140625" style="273" customWidth="1"/>
    <col min="775" max="775" width="16.42578125" style="273" customWidth="1"/>
    <col min="776" max="776" width="31" style="273" customWidth="1"/>
    <col min="777" max="777" width="30.28515625" style="273" customWidth="1"/>
    <col min="778" max="1026" width="9.140625" style="273"/>
    <col min="1027" max="1027" width="42.28515625" style="273" customWidth="1"/>
    <col min="1028" max="1028" width="19.28515625" style="273" customWidth="1"/>
    <col min="1029" max="1029" width="14.85546875" style="273" customWidth="1"/>
    <col min="1030" max="1030" width="23.140625" style="273" customWidth="1"/>
    <col min="1031" max="1031" width="16.42578125" style="273" customWidth="1"/>
    <col min="1032" max="1032" width="31" style="273" customWidth="1"/>
    <col min="1033" max="1033" width="30.28515625" style="273" customWidth="1"/>
    <col min="1034" max="1282" width="9.140625" style="273"/>
    <col min="1283" max="1283" width="42.28515625" style="273" customWidth="1"/>
    <col min="1284" max="1284" width="19.28515625" style="273" customWidth="1"/>
    <col min="1285" max="1285" width="14.85546875" style="273" customWidth="1"/>
    <col min="1286" max="1286" width="23.140625" style="273" customWidth="1"/>
    <col min="1287" max="1287" width="16.42578125" style="273" customWidth="1"/>
    <col min="1288" max="1288" width="31" style="273" customWidth="1"/>
    <col min="1289" max="1289" width="30.28515625" style="273" customWidth="1"/>
    <col min="1290" max="1538" width="9.140625" style="273"/>
    <col min="1539" max="1539" width="42.28515625" style="273" customWidth="1"/>
    <col min="1540" max="1540" width="19.28515625" style="273" customWidth="1"/>
    <col min="1541" max="1541" width="14.85546875" style="273" customWidth="1"/>
    <col min="1542" max="1542" width="23.140625" style="273" customWidth="1"/>
    <col min="1543" max="1543" width="16.42578125" style="273" customWidth="1"/>
    <col min="1544" max="1544" width="31" style="273" customWidth="1"/>
    <col min="1545" max="1545" width="30.28515625" style="273" customWidth="1"/>
    <col min="1546" max="1794" width="9.140625" style="273"/>
    <col min="1795" max="1795" width="42.28515625" style="273" customWidth="1"/>
    <col min="1796" max="1796" width="19.28515625" style="273" customWidth="1"/>
    <col min="1797" max="1797" width="14.85546875" style="273" customWidth="1"/>
    <col min="1798" max="1798" width="23.140625" style="273" customWidth="1"/>
    <col min="1799" max="1799" width="16.42578125" style="273" customWidth="1"/>
    <col min="1800" max="1800" width="31" style="273" customWidth="1"/>
    <col min="1801" max="1801" width="30.28515625" style="273" customWidth="1"/>
    <col min="1802" max="2050" width="9.140625" style="273"/>
    <col min="2051" max="2051" width="42.28515625" style="273" customWidth="1"/>
    <col min="2052" max="2052" width="19.28515625" style="273" customWidth="1"/>
    <col min="2053" max="2053" width="14.85546875" style="273" customWidth="1"/>
    <col min="2054" max="2054" width="23.140625" style="273" customWidth="1"/>
    <col min="2055" max="2055" width="16.42578125" style="273" customWidth="1"/>
    <col min="2056" max="2056" width="31" style="273" customWidth="1"/>
    <col min="2057" max="2057" width="30.28515625" style="273" customWidth="1"/>
    <col min="2058" max="2306" width="9.140625" style="273"/>
    <col min="2307" max="2307" width="42.28515625" style="273" customWidth="1"/>
    <col min="2308" max="2308" width="19.28515625" style="273" customWidth="1"/>
    <col min="2309" max="2309" width="14.85546875" style="273" customWidth="1"/>
    <col min="2310" max="2310" width="23.140625" style="273" customWidth="1"/>
    <col min="2311" max="2311" width="16.42578125" style="273" customWidth="1"/>
    <col min="2312" max="2312" width="31" style="273" customWidth="1"/>
    <col min="2313" max="2313" width="30.28515625" style="273" customWidth="1"/>
    <col min="2314" max="2562" width="9.140625" style="273"/>
    <col min="2563" max="2563" width="42.28515625" style="273" customWidth="1"/>
    <col min="2564" max="2564" width="19.28515625" style="273" customWidth="1"/>
    <col min="2565" max="2565" width="14.85546875" style="273" customWidth="1"/>
    <col min="2566" max="2566" width="23.140625" style="273" customWidth="1"/>
    <col min="2567" max="2567" width="16.42578125" style="273" customWidth="1"/>
    <col min="2568" max="2568" width="31" style="273" customWidth="1"/>
    <col min="2569" max="2569" width="30.28515625" style="273" customWidth="1"/>
    <col min="2570" max="2818" width="9.140625" style="273"/>
    <col min="2819" max="2819" width="42.28515625" style="273" customWidth="1"/>
    <col min="2820" max="2820" width="19.28515625" style="273" customWidth="1"/>
    <col min="2821" max="2821" width="14.85546875" style="273" customWidth="1"/>
    <col min="2822" max="2822" width="23.140625" style="273" customWidth="1"/>
    <col min="2823" max="2823" width="16.42578125" style="273" customWidth="1"/>
    <col min="2824" max="2824" width="31" style="273" customWidth="1"/>
    <col min="2825" max="2825" width="30.28515625" style="273" customWidth="1"/>
    <col min="2826" max="3074" width="9.140625" style="273"/>
    <col min="3075" max="3075" width="42.28515625" style="273" customWidth="1"/>
    <col min="3076" max="3076" width="19.28515625" style="273" customWidth="1"/>
    <col min="3077" max="3077" width="14.85546875" style="273" customWidth="1"/>
    <col min="3078" max="3078" width="23.140625" style="273" customWidth="1"/>
    <col min="3079" max="3079" width="16.42578125" style="273" customWidth="1"/>
    <col min="3080" max="3080" width="31" style="273" customWidth="1"/>
    <col min="3081" max="3081" width="30.28515625" style="273" customWidth="1"/>
    <col min="3082" max="3330" width="9.140625" style="273"/>
    <col min="3331" max="3331" width="42.28515625" style="273" customWidth="1"/>
    <col min="3332" max="3332" width="19.28515625" style="273" customWidth="1"/>
    <col min="3333" max="3333" width="14.85546875" style="273" customWidth="1"/>
    <col min="3334" max="3334" width="23.140625" style="273" customWidth="1"/>
    <col min="3335" max="3335" width="16.42578125" style="273" customWidth="1"/>
    <col min="3336" max="3336" width="31" style="273" customWidth="1"/>
    <col min="3337" max="3337" width="30.28515625" style="273" customWidth="1"/>
    <col min="3338" max="3586" width="9.140625" style="273"/>
    <col min="3587" max="3587" width="42.28515625" style="273" customWidth="1"/>
    <col min="3588" max="3588" width="19.28515625" style="273" customWidth="1"/>
    <col min="3589" max="3589" width="14.85546875" style="273" customWidth="1"/>
    <col min="3590" max="3590" width="23.140625" style="273" customWidth="1"/>
    <col min="3591" max="3591" width="16.42578125" style="273" customWidth="1"/>
    <col min="3592" max="3592" width="31" style="273" customWidth="1"/>
    <col min="3593" max="3593" width="30.28515625" style="273" customWidth="1"/>
    <col min="3594" max="3842" width="9.140625" style="273"/>
    <col min="3843" max="3843" width="42.28515625" style="273" customWidth="1"/>
    <col min="3844" max="3844" width="19.28515625" style="273" customWidth="1"/>
    <col min="3845" max="3845" width="14.85546875" style="273" customWidth="1"/>
    <col min="3846" max="3846" width="23.140625" style="273" customWidth="1"/>
    <col min="3847" max="3847" width="16.42578125" style="273" customWidth="1"/>
    <col min="3848" max="3848" width="31" style="273" customWidth="1"/>
    <col min="3849" max="3849" width="30.28515625" style="273" customWidth="1"/>
    <col min="3850" max="4098" width="9.140625" style="273"/>
    <col min="4099" max="4099" width="42.28515625" style="273" customWidth="1"/>
    <col min="4100" max="4100" width="19.28515625" style="273" customWidth="1"/>
    <col min="4101" max="4101" width="14.85546875" style="273" customWidth="1"/>
    <col min="4102" max="4102" width="23.140625" style="273" customWidth="1"/>
    <col min="4103" max="4103" width="16.42578125" style="273" customWidth="1"/>
    <col min="4104" max="4104" width="31" style="273" customWidth="1"/>
    <col min="4105" max="4105" width="30.28515625" style="273" customWidth="1"/>
    <col min="4106" max="4354" width="9.140625" style="273"/>
    <col min="4355" max="4355" width="42.28515625" style="273" customWidth="1"/>
    <col min="4356" max="4356" width="19.28515625" style="273" customWidth="1"/>
    <col min="4357" max="4357" width="14.85546875" style="273" customWidth="1"/>
    <col min="4358" max="4358" width="23.140625" style="273" customWidth="1"/>
    <col min="4359" max="4359" width="16.42578125" style="273" customWidth="1"/>
    <col min="4360" max="4360" width="31" style="273" customWidth="1"/>
    <col min="4361" max="4361" width="30.28515625" style="273" customWidth="1"/>
    <col min="4362" max="4610" width="9.140625" style="273"/>
    <col min="4611" max="4611" width="42.28515625" style="273" customWidth="1"/>
    <col min="4612" max="4612" width="19.28515625" style="273" customWidth="1"/>
    <col min="4613" max="4613" width="14.85546875" style="273" customWidth="1"/>
    <col min="4614" max="4614" width="23.140625" style="273" customWidth="1"/>
    <col min="4615" max="4615" width="16.42578125" style="273" customWidth="1"/>
    <col min="4616" max="4616" width="31" style="273" customWidth="1"/>
    <col min="4617" max="4617" width="30.28515625" style="273" customWidth="1"/>
    <col min="4618" max="4866" width="9.140625" style="273"/>
    <col min="4867" max="4867" width="42.28515625" style="273" customWidth="1"/>
    <col min="4868" max="4868" width="19.28515625" style="273" customWidth="1"/>
    <col min="4869" max="4869" width="14.85546875" style="273" customWidth="1"/>
    <col min="4870" max="4870" width="23.140625" style="273" customWidth="1"/>
    <col min="4871" max="4871" width="16.42578125" style="273" customWidth="1"/>
    <col min="4872" max="4872" width="31" style="273" customWidth="1"/>
    <col min="4873" max="4873" width="30.28515625" style="273" customWidth="1"/>
    <col min="4874" max="5122" width="9.140625" style="273"/>
    <col min="5123" max="5123" width="42.28515625" style="273" customWidth="1"/>
    <col min="5124" max="5124" width="19.28515625" style="273" customWidth="1"/>
    <col min="5125" max="5125" width="14.85546875" style="273" customWidth="1"/>
    <col min="5126" max="5126" width="23.140625" style="273" customWidth="1"/>
    <col min="5127" max="5127" width="16.42578125" style="273" customWidth="1"/>
    <col min="5128" max="5128" width="31" style="273" customWidth="1"/>
    <col min="5129" max="5129" width="30.28515625" style="273" customWidth="1"/>
    <col min="5130" max="5378" width="9.140625" style="273"/>
    <col min="5379" max="5379" width="42.28515625" style="273" customWidth="1"/>
    <col min="5380" max="5380" width="19.28515625" style="273" customWidth="1"/>
    <col min="5381" max="5381" width="14.85546875" style="273" customWidth="1"/>
    <col min="5382" max="5382" width="23.140625" style="273" customWidth="1"/>
    <col min="5383" max="5383" width="16.42578125" style="273" customWidth="1"/>
    <col min="5384" max="5384" width="31" style="273" customWidth="1"/>
    <col min="5385" max="5385" width="30.28515625" style="273" customWidth="1"/>
    <col min="5386" max="5634" width="9.140625" style="273"/>
    <col min="5635" max="5635" width="42.28515625" style="273" customWidth="1"/>
    <col min="5636" max="5636" width="19.28515625" style="273" customWidth="1"/>
    <col min="5637" max="5637" width="14.85546875" style="273" customWidth="1"/>
    <col min="5638" max="5638" width="23.140625" style="273" customWidth="1"/>
    <col min="5639" max="5639" width="16.42578125" style="273" customWidth="1"/>
    <col min="5640" max="5640" width="31" style="273" customWidth="1"/>
    <col min="5641" max="5641" width="30.28515625" style="273" customWidth="1"/>
    <col min="5642" max="5890" width="9.140625" style="273"/>
    <col min="5891" max="5891" width="42.28515625" style="273" customWidth="1"/>
    <col min="5892" max="5892" width="19.28515625" style="273" customWidth="1"/>
    <col min="5893" max="5893" width="14.85546875" style="273" customWidth="1"/>
    <col min="5894" max="5894" width="23.140625" style="273" customWidth="1"/>
    <col min="5895" max="5895" width="16.42578125" style="273" customWidth="1"/>
    <col min="5896" max="5896" width="31" style="273" customWidth="1"/>
    <col min="5897" max="5897" width="30.28515625" style="273" customWidth="1"/>
    <col min="5898" max="6146" width="9.140625" style="273"/>
    <col min="6147" max="6147" width="42.28515625" style="273" customWidth="1"/>
    <col min="6148" max="6148" width="19.28515625" style="273" customWidth="1"/>
    <col min="6149" max="6149" width="14.85546875" style="273" customWidth="1"/>
    <col min="6150" max="6150" width="23.140625" style="273" customWidth="1"/>
    <col min="6151" max="6151" width="16.42578125" style="273" customWidth="1"/>
    <col min="6152" max="6152" width="31" style="273" customWidth="1"/>
    <col min="6153" max="6153" width="30.28515625" style="273" customWidth="1"/>
    <col min="6154" max="6402" width="9.140625" style="273"/>
    <col min="6403" max="6403" width="42.28515625" style="273" customWidth="1"/>
    <col min="6404" max="6404" width="19.28515625" style="273" customWidth="1"/>
    <col min="6405" max="6405" width="14.85546875" style="273" customWidth="1"/>
    <col min="6406" max="6406" width="23.140625" style="273" customWidth="1"/>
    <col min="6407" max="6407" width="16.42578125" style="273" customWidth="1"/>
    <col min="6408" max="6408" width="31" style="273" customWidth="1"/>
    <col min="6409" max="6409" width="30.28515625" style="273" customWidth="1"/>
    <col min="6410" max="6658" width="9.140625" style="273"/>
    <col min="6659" max="6659" width="42.28515625" style="273" customWidth="1"/>
    <col min="6660" max="6660" width="19.28515625" style="273" customWidth="1"/>
    <col min="6661" max="6661" width="14.85546875" style="273" customWidth="1"/>
    <col min="6662" max="6662" width="23.140625" style="273" customWidth="1"/>
    <col min="6663" max="6663" width="16.42578125" style="273" customWidth="1"/>
    <col min="6664" max="6664" width="31" style="273" customWidth="1"/>
    <col min="6665" max="6665" width="30.28515625" style="273" customWidth="1"/>
    <col min="6666" max="6914" width="9.140625" style="273"/>
    <col min="6915" max="6915" width="42.28515625" style="273" customWidth="1"/>
    <col min="6916" max="6916" width="19.28515625" style="273" customWidth="1"/>
    <col min="6917" max="6917" width="14.85546875" style="273" customWidth="1"/>
    <col min="6918" max="6918" width="23.140625" style="273" customWidth="1"/>
    <col min="6919" max="6919" width="16.42578125" style="273" customWidth="1"/>
    <col min="6920" max="6920" width="31" style="273" customWidth="1"/>
    <col min="6921" max="6921" width="30.28515625" style="273" customWidth="1"/>
    <col min="6922" max="7170" width="9.140625" style="273"/>
    <col min="7171" max="7171" width="42.28515625" style="273" customWidth="1"/>
    <col min="7172" max="7172" width="19.28515625" style="273" customWidth="1"/>
    <col min="7173" max="7173" width="14.85546875" style="273" customWidth="1"/>
    <col min="7174" max="7174" width="23.140625" style="273" customWidth="1"/>
    <col min="7175" max="7175" width="16.42578125" style="273" customWidth="1"/>
    <col min="7176" max="7176" width="31" style="273" customWidth="1"/>
    <col min="7177" max="7177" width="30.28515625" style="273" customWidth="1"/>
    <col min="7178" max="7426" width="9.140625" style="273"/>
    <col min="7427" max="7427" width="42.28515625" style="273" customWidth="1"/>
    <col min="7428" max="7428" width="19.28515625" style="273" customWidth="1"/>
    <col min="7429" max="7429" width="14.85546875" style="273" customWidth="1"/>
    <col min="7430" max="7430" width="23.140625" style="273" customWidth="1"/>
    <col min="7431" max="7431" width="16.42578125" style="273" customWidth="1"/>
    <col min="7432" max="7432" width="31" style="273" customWidth="1"/>
    <col min="7433" max="7433" width="30.28515625" style="273" customWidth="1"/>
    <col min="7434" max="7682" width="9.140625" style="273"/>
    <col min="7683" max="7683" width="42.28515625" style="273" customWidth="1"/>
    <col min="7684" max="7684" width="19.28515625" style="273" customWidth="1"/>
    <col min="7685" max="7685" width="14.85546875" style="273" customWidth="1"/>
    <col min="7686" max="7686" width="23.140625" style="273" customWidth="1"/>
    <col min="7687" max="7687" width="16.42578125" style="273" customWidth="1"/>
    <col min="7688" max="7688" width="31" style="273" customWidth="1"/>
    <col min="7689" max="7689" width="30.28515625" style="273" customWidth="1"/>
    <col min="7690" max="7938" width="9.140625" style="273"/>
    <col min="7939" max="7939" width="42.28515625" style="273" customWidth="1"/>
    <col min="7940" max="7940" width="19.28515625" style="273" customWidth="1"/>
    <col min="7941" max="7941" width="14.85546875" style="273" customWidth="1"/>
    <col min="7942" max="7942" width="23.140625" style="273" customWidth="1"/>
    <col min="7943" max="7943" width="16.42578125" style="273" customWidth="1"/>
    <col min="7944" max="7944" width="31" style="273" customWidth="1"/>
    <col min="7945" max="7945" width="30.28515625" style="273" customWidth="1"/>
    <col min="7946" max="8194" width="9.140625" style="273"/>
    <col min="8195" max="8195" width="42.28515625" style="273" customWidth="1"/>
    <col min="8196" max="8196" width="19.28515625" style="273" customWidth="1"/>
    <col min="8197" max="8197" width="14.85546875" style="273" customWidth="1"/>
    <col min="8198" max="8198" width="23.140625" style="273" customWidth="1"/>
    <col min="8199" max="8199" width="16.42578125" style="273" customWidth="1"/>
    <col min="8200" max="8200" width="31" style="273" customWidth="1"/>
    <col min="8201" max="8201" width="30.28515625" style="273" customWidth="1"/>
    <col min="8202" max="8450" width="9.140625" style="273"/>
    <col min="8451" max="8451" width="42.28515625" style="273" customWidth="1"/>
    <col min="8452" max="8452" width="19.28515625" style="273" customWidth="1"/>
    <col min="8453" max="8453" width="14.85546875" style="273" customWidth="1"/>
    <col min="8454" max="8454" width="23.140625" style="273" customWidth="1"/>
    <col min="8455" max="8455" width="16.42578125" style="273" customWidth="1"/>
    <col min="8456" max="8456" width="31" style="273" customWidth="1"/>
    <col min="8457" max="8457" width="30.28515625" style="273" customWidth="1"/>
    <col min="8458" max="8706" width="9.140625" style="273"/>
    <col min="8707" max="8707" width="42.28515625" style="273" customWidth="1"/>
    <col min="8708" max="8708" width="19.28515625" style="273" customWidth="1"/>
    <col min="8709" max="8709" width="14.85546875" style="273" customWidth="1"/>
    <col min="8710" max="8710" width="23.140625" style="273" customWidth="1"/>
    <col min="8711" max="8711" width="16.42578125" style="273" customWidth="1"/>
    <col min="8712" max="8712" width="31" style="273" customWidth="1"/>
    <col min="8713" max="8713" width="30.28515625" style="273" customWidth="1"/>
    <col min="8714" max="8962" width="9.140625" style="273"/>
    <col min="8963" max="8963" width="42.28515625" style="273" customWidth="1"/>
    <col min="8964" max="8964" width="19.28515625" style="273" customWidth="1"/>
    <col min="8965" max="8965" width="14.85546875" style="273" customWidth="1"/>
    <col min="8966" max="8966" width="23.140625" style="273" customWidth="1"/>
    <col min="8967" max="8967" width="16.42578125" style="273" customWidth="1"/>
    <col min="8968" max="8968" width="31" style="273" customWidth="1"/>
    <col min="8969" max="8969" width="30.28515625" style="273" customWidth="1"/>
    <col min="8970" max="9218" width="9.140625" style="273"/>
    <col min="9219" max="9219" width="42.28515625" style="273" customWidth="1"/>
    <col min="9220" max="9220" width="19.28515625" style="273" customWidth="1"/>
    <col min="9221" max="9221" width="14.85546875" style="273" customWidth="1"/>
    <col min="9222" max="9222" width="23.140625" style="273" customWidth="1"/>
    <col min="9223" max="9223" width="16.42578125" style="273" customWidth="1"/>
    <col min="9224" max="9224" width="31" style="273" customWidth="1"/>
    <col min="9225" max="9225" width="30.28515625" style="273" customWidth="1"/>
    <col min="9226" max="9474" width="9.140625" style="273"/>
    <col min="9475" max="9475" width="42.28515625" style="273" customWidth="1"/>
    <col min="9476" max="9476" width="19.28515625" style="273" customWidth="1"/>
    <col min="9477" max="9477" width="14.85546875" style="273" customWidth="1"/>
    <col min="9478" max="9478" width="23.140625" style="273" customWidth="1"/>
    <col min="9479" max="9479" width="16.42578125" style="273" customWidth="1"/>
    <col min="9480" max="9480" width="31" style="273" customWidth="1"/>
    <col min="9481" max="9481" width="30.28515625" style="273" customWidth="1"/>
    <col min="9482" max="9730" width="9.140625" style="273"/>
    <col min="9731" max="9731" width="42.28515625" style="273" customWidth="1"/>
    <col min="9732" max="9732" width="19.28515625" style="273" customWidth="1"/>
    <col min="9733" max="9733" width="14.85546875" style="273" customWidth="1"/>
    <col min="9734" max="9734" width="23.140625" style="273" customWidth="1"/>
    <col min="9735" max="9735" width="16.42578125" style="273" customWidth="1"/>
    <col min="9736" max="9736" width="31" style="273" customWidth="1"/>
    <col min="9737" max="9737" width="30.28515625" style="273" customWidth="1"/>
    <col min="9738" max="9986" width="9.140625" style="273"/>
    <col min="9987" max="9987" width="42.28515625" style="273" customWidth="1"/>
    <col min="9988" max="9988" width="19.28515625" style="273" customWidth="1"/>
    <col min="9989" max="9989" width="14.85546875" style="273" customWidth="1"/>
    <col min="9990" max="9990" width="23.140625" style="273" customWidth="1"/>
    <col min="9991" max="9991" width="16.42578125" style="273" customWidth="1"/>
    <col min="9992" max="9992" width="31" style="273" customWidth="1"/>
    <col min="9993" max="9993" width="30.28515625" style="273" customWidth="1"/>
    <col min="9994" max="10242" width="9.140625" style="273"/>
    <col min="10243" max="10243" width="42.28515625" style="273" customWidth="1"/>
    <col min="10244" max="10244" width="19.28515625" style="273" customWidth="1"/>
    <col min="10245" max="10245" width="14.85546875" style="273" customWidth="1"/>
    <col min="10246" max="10246" width="23.140625" style="273" customWidth="1"/>
    <col min="10247" max="10247" width="16.42578125" style="273" customWidth="1"/>
    <col min="10248" max="10248" width="31" style="273" customWidth="1"/>
    <col min="10249" max="10249" width="30.28515625" style="273" customWidth="1"/>
    <col min="10250" max="10498" width="9.140625" style="273"/>
    <col min="10499" max="10499" width="42.28515625" style="273" customWidth="1"/>
    <col min="10500" max="10500" width="19.28515625" style="273" customWidth="1"/>
    <col min="10501" max="10501" width="14.85546875" style="273" customWidth="1"/>
    <col min="10502" max="10502" width="23.140625" style="273" customWidth="1"/>
    <col min="10503" max="10503" width="16.42578125" style="273" customWidth="1"/>
    <col min="10504" max="10504" width="31" style="273" customWidth="1"/>
    <col min="10505" max="10505" width="30.28515625" style="273" customWidth="1"/>
    <col min="10506" max="10754" width="9.140625" style="273"/>
    <col min="10755" max="10755" width="42.28515625" style="273" customWidth="1"/>
    <col min="10756" max="10756" width="19.28515625" style="273" customWidth="1"/>
    <col min="10757" max="10757" width="14.85546875" style="273" customWidth="1"/>
    <col min="10758" max="10758" width="23.140625" style="273" customWidth="1"/>
    <col min="10759" max="10759" width="16.42578125" style="273" customWidth="1"/>
    <col min="10760" max="10760" width="31" style="273" customWidth="1"/>
    <col min="10761" max="10761" width="30.28515625" style="273" customWidth="1"/>
    <col min="10762" max="11010" width="9.140625" style="273"/>
    <col min="11011" max="11011" width="42.28515625" style="273" customWidth="1"/>
    <col min="11012" max="11012" width="19.28515625" style="273" customWidth="1"/>
    <col min="11013" max="11013" width="14.85546875" style="273" customWidth="1"/>
    <col min="11014" max="11014" width="23.140625" style="273" customWidth="1"/>
    <col min="11015" max="11015" width="16.42578125" style="273" customWidth="1"/>
    <col min="11016" max="11016" width="31" style="273" customWidth="1"/>
    <col min="11017" max="11017" width="30.28515625" style="273" customWidth="1"/>
    <col min="11018" max="11266" width="9.140625" style="273"/>
    <col min="11267" max="11267" width="42.28515625" style="273" customWidth="1"/>
    <col min="11268" max="11268" width="19.28515625" style="273" customWidth="1"/>
    <col min="11269" max="11269" width="14.85546875" style="273" customWidth="1"/>
    <col min="11270" max="11270" width="23.140625" style="273" customWidth="1"/>
    <col min="11271" max="11271" width="16.42578125" style="273" customWidth="1"/>
    <col min="11272" max="11272" width="31" style="273" customWidth="1"/>
    <col min="11273" max="11273" width="30.28515625" style="273" customWidth="1"/>
    <col min="11274" max="11522" width="9.140625" style="273"/>
    <col min="11523" max="11523" width="42.28515625" style="273" customWidth="1"/>
    <col min="11524" max="11524" width="19.28515625" style="273" customWidth="1"/>
    <col min="11525" max="11525" width="14.85546875" style="273" customWidth="1"/>
    <col min="11526" max="11526" width="23.140625" style="273" customWidth="1"/>
    <col min="11527" max="11527" width="16.42578125" style="273" customWidth="1"/>
    <col min="11528" max="11528" width="31" style="273" customWidth="1"/>
    <col min="11529" max="11529" width="30.28515625" style="273" customWidth="1"/>
    <col min="11530" max="11778" width="9.140625" style="273"/>
    <col min="11779" max="11779" width="42.28515625" style="273" customWidth="1"/>
    <col min="11780" max="11780" width="19.28515625" style="273" customWidth="1"/>
    <col min="11781" max="11781" width="14.85546875" style="273" customWidth="1"/>
    <col min="11782" max="11782" width="23.140625" style="273" customWidth="1"/>
    <col min="11783" max="11783" width="16.42578125" style="273" customWidth="1"/>
    <col min="11784" max="11784" width="31" style="273" customWidth="1"/>
    <col min="11785" max="11785" width="30.28515625" style="273" customWidth="1"/>
    <col min="11786" max="12034" width="9.140625" style="273"/>
    <col min="12035" max="12035" width="42.28515625" style="273" customWidth="1"/>
    <col min="12036" max="12036" width="19.28515625" style="273" customWidth="1"/>
    <col min="12037" max="12037" width="14.85546875" style="273" customWidth="1"/>
    <col min="12038" max="12038" width="23.140625" style="273" customWidth="1"/>
    <col min="12039" max="12039" width="16.42578125" style="273" customWidth="1"/>
    <col min="12040" max="12040" width="31" style="273" customWidth="1"/>
    <col min="12041" max="12041" width="30.28515625" style="273" customWidth="1"/>
    <col min="12042" max="12290" width="9.140625" style="273"/>
    <col min="12291" max="12291" width="42.28515625" style="273" customWidth="1"/>
    <col min="12292" max="12292" width="19.28515625" style="273" customWidth="1"/>
    <col min="12293" max="12293" width="14.85546875" style="273" customWidth="1"/>
    <col min="12294" max="12294" width="23.140625" style="273" customWidth="1"/>
    <col min="12295" max="12295" width="16.42578125" style="273" customWidth="1"/>
    <col min="12296" max="12296" width="31" style="273" customWidth="1"/>
    <col min="12297" max="12297" width="30.28515625" style="273" customWidth="1"/>
    <col min="12298" max="12546" width="9.140625" style="273"/>
    <col min="12547" max="12547" width="42.28515625" style="273" customWidth="1"/>
    <col min="12548" max="12548" width="19.28515625" style="273" customWidth="1"/>
    <col min="12549" max="12549" width="14.85546875" style="273" customWidth="1"/>
    <col min="12550" max="12550" width="23.140625" style="273" customWidth="1"/>
    <col min="12551" max="12551" width="16.42578125" style="273" customWidth="1"/>
    <col min="12552" max="12552" width="31" style="273" customWidth="1"/>
    <col min="12553" max="12553" width="30.28515625" style="273" customWidth="1"/>
    <col min="12554" max="12802" width="9.140625" style="273"/>
    <col min="12803" max="12803" width="42.28515625" style="273" customWidth="1"/>
    <col min="12804" max="12804" width="19.28515625" style="273" customWidth="1"/>
    <col min="12805" max="12805" width="14.85546875" style="273" customWidth="1"/>
    <col min="12806" max="12806" width="23.140625" style="273" customWidth="1"/>
    <col min="12807" max="12807" width="16.42578125" style="273" customWidth="1"/>
    <col min="12808" max="12808" width="31" style="273" customWidth="1"/>
    <col min="12809" max="12809" width="30.28515625" style="273" customWidth="1"/>
    <col min="12810" max="13058" width="9.140625" style="273"/>
    <col min="13059" max="13059" width="42.28515625" style="273" customWidth="1"/>
    <col min="13060" max="13060" width="19.28515625" style="273" customWidth="1"/>
    <col min="13061" max="13061" width="14.85546875" style="273" customWidth="1"/>
    <col min="13062" max="13062" width="23.140625" style="273" customWidth="1"/>
    <col min="13063" max="13063" width="16.42578125" style="273" customWidth="1"/>
    <col min="13064" max="13064" width="31" style="273" customWidth="1"/>
    <col min="13065" max="13065" width="30.28515625" style="273" customWidth="1"/>
    <col min="13066" max="13314" width="9.140625" style="273"/>
    <col min="13315" max="13315" width="42.28515625" style="273" customWidth="1"/>
    <col min="13316" max="13316" width="19.28515625" style="273" customWidth="1"/>
    <col min="13317" max="13317" width="14.85546875" style="273" customWidth="1"/>
    <col min="13318" max="13318" width="23.140625" style="273" customWidth="1"/>
    <col min="13319" max="13319" width="16.42578125" style="273" customWidth="1"/>
    <col min="13320" max="13320" width="31" style="273" customWidth="1"/>
    <col min="13321" max="13321" width="30.28515625" style="273" customWidth="1"/>
    <col min="13322" max="13570" width="9.140625" style="273"/>
    <col min="13571" max="13571" width="42.28515625" style="273" customWidth="1"/>
    <col min="13572" max="13572" width="19.28515625" style="273" customWidth="1"/>
    <col min="13573" max="13573" width="14.85546875" style="273" customWidth="1"/>
    <col min="13574" max="13574" width="23.140625" style="273" customWidth="1"/>
    <col min="13575" max="13575" width="16.42578125" style="273" customWidth="1"/>
    <col min="13576" max="13576" width="31" style="273" customWidth="1"/>
    <col min="13577" max="13577" width="30.28515625" style="273" customWidth="1"/>
    <col min="13578" max="13826" width="9.140625" style="273"/>
    <col min="13827" max="13827" width="42.28515625" style="273" customWidth="1"/>
    <col min="13828" max="13828" width="19.28515625" style="273" customWidth="1"/>
    <col min="13829" max="13829" width="14.85546875" style="273" customWidth="1"/>
    <col min="13830" max="13830" width="23.140625" style="273" customWidth="1"/>
    <col min="13831" max="13831" width="16.42578125" style="273" customWidth="1"/>
    <col min="13832" max="13832" width="31" style="273" customWidth="1"/>
    <col min="13833" max="13833" width="30.28515625" style="273" customWidth="1"/>
    <col min="13834" max="14082" width="9.140625" style="273"/>
    <col min="14083" max="14083" width="42.28515625" style="273" customWidth="1"/>
    <col min="14084" max="14084" width="19.28515625" style="273" customWidth="1"/>
    <col min="14085" max="14085" width="14.85546875" style="273" customWidth="1"/>
    <col min="14086" max="14086" width="23.140625" style="273" customWidth="1"/>
    <col min="14087" max="14087" width="16.42578125" style="273" customWidth="1"/>
    <col min="14088" max="14088" width="31" style="273" customWidth="1"/>
    <col min="14089" max="14089" width="30.28515625" style="273" customWidth="1"/>
    <col min="14090" max="14338" width="9.140625" style="273"/>
    <col min="14339" max="14339" width="42.28515625" style="273" customWidth="1"/>
    <col min="14340" max="14340" width="19.28515625" style="273" customWidth="1"/>
    <col min="14341" max="14341" width="14.85546875" style="273" customWidth="1"/>
    <col min="14342" max="14342" width="23.140625" style="273" customWidth="1"/>
    <col min="14343" max="14343" width="16.42578125" style="273" customWidth="1"/>
    <col min="14344" max="14344" width="31" style="273" customWidth="1"/>
    <col min="14345" max="14345" width="30.28515625" style="273" customWidth="1"/>
    <col min="14346" max="14594" width="9.140625" style="273"/>
    <col min="14595" max="14595" width="42.28515625" style="273" customWidth="1"/>
    <col min="14596" max="14596" width="19.28515625" style="273" customWidth="1"/>
    <col min="14597" max="14597" width="14.85546875" style="273" customWidth="1"/>
    <col min="14598" max="14598" width="23.140625" style="273" customWidth="1"/>
    <col min="14599" max="14599" width="16.42578125" style="273" customWidth="1"/>
    <col min="14600" max="14600" width="31" style="273" customWidth="1"/>
    <col min="14601" max="14601" width="30.28515625" style="273" customWidth="1"/>
    <col min="14602" max="14850" width="9.140625" style="273"/>
    <col min="14851" max="14851" width="42.28515625" style="273" customWidth="1"/>
    <col min="14852" max="14852" width="19.28515625" style="273" customWidth="1"/>
    <col min="14853" max="14853" width="14.85546875" style="273" customWidth="1"/>
    <col min="14854" max="14854" width="23.140625" style="273" customWidth="1"/>
    <col min="14855" max="14855" width="16.42578125" style="273" customWidth="1"/>
    <col min="14856" max="14856" width="31" style="273" customWidth="1"/>
    <col min="14857" max="14857" width="30.28515625" style="273" customWidth="1"/>
    <col min="14858" max="15106" width="9.140625" style="273"/>
    <col min="15107" max="15107" width="42.28515625" style="273" customWidth="1"/>
    <col min="15108" max="15108" width="19.28515625" style="273" customWidth="1"/>
    <col min="15109" max="15109" width="14.85546875" style="273" customWidth="1"/>
    <col min="15110" max="15110" width="23.140625" style="273" customWidth="1"/>
    <col min="15111" max="15111" width="16.42578125" style="273" customWidth="1"/>
    <col min="15112" max="15112" width="31" style="273" customWidth="1"/>
    <col min="15113" max="15113" width="30.28515625" style="273" customWidth="1"/>
    <col min="15114" max="15362" width="9.140625" style="273"/>
    <col min="15363" max="15363" width="42.28515625" style="273" customWidth="1"/>
    <col min="15364" max="15364" width="19.28515625" style="273" customWidth="1"/>
    <col min="15365" max="15365" width="14.85546875" style="273" customWidth="1"/>
    <col min="15366" max="15366" width="23.140625" style="273" customWidth="1"/>
    <col min="15367" max="15367" width="16.42578125" style="273" customWidth="1"/>
    <col min="15368" max="15368" width="31" style="273" customWidth="1"/>
    <col min="15369" max="15369" width="30.28515625" style="273" customWidth="1"/>
    <col min="15370" max="15618" width="9.140625" style="273"/>
    <col min="15619" max="15619" width="42.28515625" style="273" customWidth="1"/>
    <col min="15620" max="15620" width="19.28515625" style="273" customWidth="1"/>
    <col min="15621" max="15621" width="14.85546875" style="273" customWidth="1"/>
    <col min="15622" max="15622" width="23.140625" style="273" customWidth="1"/>
    <col min="15623" max="15623" width="16.42578125" style="273" customWidth="1"/>
    <col min="15624" max="15624" width="31" style="273" customWidth="1"/>
    <col min="15625" max="15625" width="30.28515625" style="273" customWidth="1"/>
    <col min="15626" max="15874" width="9.140625" style="273"/>
    <col min="15875" max="15875" width="42.28515625" style="273" customWidth="1"/>
    <col min="15876" max="15876" width="19.28515625" style="273" customWidth="1"/>
    <col min="15877" max="15877" width="14.85546875" style="273" customWidth="1"/>
    <col min="15878" max="15878" width="23.140625" style="273" customWidth="1"/>
    <col min="15879" max="15879" width="16.42578125" style="273" customWidth="1"/>
    <col min="15880" max="15880" width="31" style="273" customWidth="1"/>
    <col min="15881" max="15881" width="30.28515625" style="273" customWidth="1"/>
    <col min="15882" max="16130" width="9.140625" style="273"/>
    <col min="16131" max="16131" width="42.28515625" style="273" customWidth="1"/>
    <col min="16132" max="16132" width="19.28515625" style="273" customWidth="1"/>
    <col min="16133" max="16133" width="14.85546875" style="273" customWidth="1"/>
    <col min="16134" max="16134" width="23.140625" style="273" customWidth="1"/>
    <col min="16135" max="16135" width="16.42578125" style="273" customWidth="1"/>
    <col min="16136" max="16136" width="31" style="273" customWidth="1"/>
    <col min="16137" max="16137" width="30.28515625" style="273" customWidth="1"/>
    <col min="16138" max="16384" width="9.140625" style="273"/>
  </cols>
  <sheetData>
    <row r="1" spans="1:9" ht="15.75" x14ac:dyDescent="0.25">
      <c r="A1" s="270" t="s">
        <v>279</v>
      </c>
      <c r="B1" s="271"/>
      <c r="C1" s="271"/>
      <c r="D1" s="271"/>
      <c r="E1" s="271"/>
      <c r="F1" s="271"/>
      <c r="G1" s="271"/>
      <c r="H1" s="271"/>
    </row>
    <row r="2" spans="1:9" ht="15.75" x14ac:dyDescent="0.25">
      <c r="A2" s="357" t="s">
        <v>297</v>
      </c>
      <c r="B2" s="357"/>
      <c r="C2" s="357"/>
      <c r="D2" s="357"/>
      <c r="E2" s="357"/>
      <c r="F2" s="357"/>
      <c r="G2" s="357"/>
      <c r="H2" s="357"/>
    </row>
    <row r="3" spans="1:9" ht="15.75" x14ac:dyDescent="0.25">
      <c r="A3" s="274" t="s">
        <v>280</v>
      </c>
      <c r="B3" s="274"/>
      <c r="C3" s="274"/>
      <c r="D3" s="274"/>
      <c r="E3" s="274"/>
      <c r="F3" s="312"/>
      <c r="G3" s="274"/>
      <c r="H3" s="274"/>
    </row>
    <row r="4" spans="1:9" ht="16.5" thickBot="1" x14ac:dyDescent="0.3">
      <c r="A4" s="275"/>
      <c r="B4" s="275"/>
      <c r="C4" s="275"/>
      <c r="D4" s="275"/>
      <c r="E4" s="275"/>
      <c r="F4" s="275"/>
      <c r="G4" s="275"/>
      <c r="H4" s="275"/>
    </row>
    <row r="5" spans="1:9" ht="15.75" x14ac:dyDescent="0.25">
      <c r="A5" s="276" t="s">
        <v>281</v>
      </c>
      <c r="B5" s="277" t="s">
        <v>23</v>
      </c>
      <c r="C5" s="277" t="s">
        <v>282</v>
      </c>
      <c r="D5" s="277" t="s">
        <v>283</v>
      </c>
      <c r="E5" s="277" t="s">
        <v>301</v>
      </c>
      <c r="F5" s="277" t="s">
        <v>304</v>
      </c>
      <c r="G5" s="358" t="s">
        <v>284</v>
      </c>
      <c r="H5" s="278" t="s">
        <v>285</v>
      </c>
    </row>
    <row r="6" spans="1:9" ht="16.5" thickBot="1" x14ac:dyDescent="0.3">
      <c r="A6" s="313"/>
      <c r="B6" s="314"/>
      <c r="C6" s="314"/>
      <c r="D6" s="315">
        <v>2.5000000000000001E-2</v>
      </c>
      <c r="E6" s="315" t="s">
        <v>302</v>
      </c>
      <c r="F6" s="315" t="s">
        <v>303</v>
      </c>
      <c r="G6" s="359"/>
      <c r="H6" s="282" t="s">
        <v>286</v>
      </c>
    </row>
    <row r="7" spans="1:9" ht="16.5" thickBot="1" x14ac:dyDescent="0.3">
      <c r="A7" s="279"/>
      <c r="B7" s="280"/>
      <c r="C7" s="280"/>
      <c r="D7" s="281">
        <v>0.1</v>
      </c>
      <c r="E7" s="281">
        <v>7.4999999999999997E-2</v>
      </c>
      <c r="F7" s="281">
        <v>2.5000000000000001E-2</v>
      </c>
      <c r="G7" s="360"/>
      <c r="H7" s="282"/>
    </row>
    <row r="8" spans="1:9" ht="16.5" thickBot="1" x14ac:dyDescent="0.3">
      <c r="A8" s="283"/>
      <c r="B8" s="284"/>
      <c r="C8" s="285"/>
      <c r="D8" s="286"/>
      <c r="E8" s="286"/>
      <c r="F8" s="286"/>
      <c r="G8" s="284"/>
      <c r="H8" s="287"/>
      <c r="I8" s="288"/>
    </row>
    <row r="9" spans="1:9" ht="16.5" thickBot="1" x14ac:dyDescent="0.3">
      <c r="A9" s="289" t="s">
        <v>287</v>
      </c>
      <c r="B9" s="290" t="s">
        <v>240</v>
      </c>
      <c r="C9" s="291">
        <f>Print!P14</f>
        <v>914.76</v>
      </c>
      <c r="D9" s="291">
        <f>C9*D6</f>
        <v>22.869</v>
      </c>
      <c r="E9" s="291">
        <f>C9*E7</f>
        <v>68.606999999999999</v>
      </c>
      <c r="F9" s="291">
        <f>C9*F7</f>
        <v>22.869</v>
      </c>
      <c r="G9" s="291">
        <f>SUM(C9+D9+E9+F9)</f>
        <v>1029.105</v>
      </c>
      <c r="H9" s="292">
        <f>SUM(G9+G9*20/100)</f>
        <v>1234.9259999999999</v>
      </c>
    </row>
    <row r="10" spans="1:9" ht="16.5" thickBot="1" x14ac:dyDescent="0.3">
      <c r="A10" s="293"/>
      <c r="B10" s="284"/>
      <c r="C10" s="294"/>
      <c r="D10" s="295"/>
      <c r="E10" s="295"/>
      <c r="F10" s="295"/>
      <c r="G10" s="295"/>
      <c r="H10" s="296"/>
    </row>
    <row r="11" spans="1:9" ht="16.5" thickBot="1" x14ac:dyDescent="0.3">
      <c r="A11" s="289" t="s">
        <v>104</v>
      </c>
      <c r="B11" s="290" t="s">
        <v>240</v>
      </c>
      <c r="C11" s="291">
        <f>Internet!F21</f>
        <v>745.36799999999994</v>
      </c>
      <c r="D11" s="291">
        <f>SUM(C11*$D$7)</f>
        <v>74.536799999999999</v>
      </c>
      <c r="E11" s="291">
        <f>C11*E7</f>
        <v>55.902599999999993</v>
      </c>
      <c r="F11" s="291">
        <f>C11*F7</f>
        <v>18.6342</v>
      </c>
      <c r="G11" s="291">
        <f>SUM(C11+D11+E11+F11)</f>
        <v>894.44159999999988</v>
      </c>
      <c r="H11" s="292">
        <f>SUM(G11+G11*20/100)</f>
        <v>1073.3299199999999</v>
      </c>
    </row>
    <row r="12" spans="1:9" ht="16.5" thickBot="1" x14ac:dyDescent="0.3">
      <c r="A12" s="293"/>
      <c r="B12" s="284"/>
      <c r="C12" s="294"/>
      <c r="D12" s="295"/>
      <c r="E12" s="295"/>
      <c r="F12" s="295"/>
      <c r="G12" s="295"/>
      <c r="H12" s="296"/>
    </row>
    <row r="13" spans="1:9" ht="16.5" thickBot="1" x14ac:dyDescent="0.3">
      <c r="A13" s="297" t="s">
        <v>288</v>
      </c>
      <c r="B13" s="298" t="s">
        <v>240</v>
      </c>
      <c r="C13" s="291">
        <f t="shared" ref="C13:H13" si="0">SUM(C9:C11)</f>
        <v>1660.1279999999999</v>
      </c>
      <c r="D13" s="291">
        <f>SUM(D9:D11)</f>
        <v>97.405799999999999</v>
      </c>
      <c r="E13" s="291">
        <f t="shared" si="0"/>
        <v>124.50959999999999</v>
      </c>
      <c r="F13" s="291">
        <f t="shared" si="0"/>
        <v>41.5032</v>
      </c>
      <c r="G13" s="291">
        <f t="shared" si="0"/>
        <v>1923.5465999999999</v>
      </c>
      <c r="H13" s="299">
        <f t="shared" si="0"/>
        <v>2308.2559199999996</v>
      </c>
    </row>
    <row r="14" spans="1:9" ht="15.75" x14ac:dyDescent="0.25">
      <c r="A14" s="300"/>
      <c r="B14" s="300"/>
      <c r="C14" s="301"/>
      <c r="D14" s="302"/>
      <c r="E14" s="302"/>
      <c r="F14" s="302"/>
      <c r="G14" s="301"/>
      <c r="H14" s="300"/>
    </row>
    <row r="15" spans="1:9" ht="15.75" x14ac:dyDescent="0.25">
      <c r="A15" s="300"/>
      <c r="B15" s="303"/>
      <c r="C15" s="303"/>
      <c r="D15" s="303"/>
      <c r="E15" s="303"/>
      <c r="F15" s="303"/>
      <c r="G15" s="303"/>
      <c r="H15" s="303"/>
      <c r="I15" s="304"/>
    </row>
  </sheetData>
  <mergeCells count="2">
    <mergeCell ref="A2:H2"/>
    <mergeCell ref="G5:G7"/>
  </mergeCells>
  <pageMargins left="0.47" right="0.38" top="0.74803149606299213" bottom="0.74803149606299213" header="0.31496062992125984" footer="0.31496062992125984"/>
  <pageSetup paperSize="9" scale="9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285"/>
  <sheetViews>
    <sheetView topLeftCell="A25" workbookViewId="0">
      <selection activeCell="K4" sqref="K4:K58"/>
    </sheetView>
  </sheetViews>
  <sheetFormatPr defaultColWidth="9.140625" defaultRowHeight="12.75" x14ac:dyDescent="0.2"/>
  <cols>
    <col min="1" max="2" width="9.140625" style="1"/>
    <col min="3" max="3" width="10.140625" style="1" bestFit="1" customWidth="1"/>
    <col min="4" max="5" width="9.140625" style="1"/>
    <col min="6" max="6" width="25.42578125" style="1" customWidth="1"/>
    <col min="7" max="17" width="10.42578125" style="1" customWidth="1"/>
    <col min="18" max="19" width="9.140625" style="1"/>
    <col min="20" max="20" width="16" style="1" customWidth="1"/>
    <col min="21" max="32" width="10.7109375" style="1" customWidth="1"/>
    <col min="33" max="16384" width="9.140625" style="1"/>
  </cols>
  <sheetData>
    <row r="1" spans="2:34" ht="12.75" customHeight="1" x14ac:dyDescent="0.2">
      <c r="B1" s="1" t="s">
        <v>19</v>
      </c>
      <c r="C1" s="1" t="s">
        <v>19</v>
      </c>
    </row>
    <row r="2" spans="2:34" ht="13.5" customHeight="1" thickBot="1" x14ac:dyDescent="0.25">
      <c r="B2" s="5" t="s">
        <v>10</v>
      </c>
      <c r="C2" s="5" t="s">
        <v>10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2:34" ht="13.5" thickBot="1" x14ac:dyDescent="0.25">
      <c r="B3" s="5" t="s">
        <v>11</v>
      </c>
      <c r="C3" s="5" t="s">
        <v>11</v>
      </c>
      <c r="F3" s="51" t="s">
        <v>20</v>
      </c>
      <c r="G3" s="52" t="s">
        <v>10</v>
      </c>
      <c r="H3" s="52" t="s">
        <v>11</v>
      </c>
      <c r="I3" s="52" t="s">
        <v>12</v>
      </c>
      <c r="J3" s="52" t="s">
        <v>13</v>
      </c>
      <c r="K3" s="52" t="s">
        <v>15</v>
      </c>
      <c r="L3" s="52" t="s">
        <v>16</v>
      </c>
      <c r="M3" s="52" t="s">
        <v>18</v>
      </c>
      <c r="N3" s="52" t="s">
        <v>85</v>
      </c>
      <c r="O3" s="52" t="s">
        <v>86</v>
      </c>
      <c r="P3" s="52" t="s">
        <v>87</v>
      </c>
      <c r="Q3" s="52" t="s">
        <v>96</v>
      </c>
      <c r="T3" s="32"/>
      <c r="U3" s="33" t="s">
        <v>9</v>
      </c>
      <c r="V3" s="34" t="s">
        <v>10</v>
      </c>
      <c r="W3" s="34" t="s">
        <v>11</v>
      </c>
      <c r="X3" s="34" t="s">
        <v>12</v>
      </c>
      <c r="Y3" s="34" t="s">
        <v>13</v>
      </c>
      <c r="Z3" s="34" t="s">
        <v>15</v>
      </c>
      <c r="AA3" s="34" t="s">
        <v>16</v>
      </c>
      <c r="AB3" s="34" t="s">
        <v>18</v>
      </c>
      <c r="AC3" s="34" t="s">
        <v>85</v>
      </c>
      <c r="AD3" s="34" t="s">
        <v>86</v>
      </c>
      <c r="AE3" s="34" t="s">
        <v>87</v>
      </c>
      <c r="AF3" s="35" t="s">
        <v>96</v>
      </c>
    </row>
    <row r="4" spans="2:34" ht="14.25" x14ac:dyDescent="0.3">
      <c r="B4" s="5" t="s">
        <v>12</v>
      </c>
      <c r="C4" s="5" t="s">
        <v>12</v>
      </c>
      <c r="F4" s="53" t="s">
        <v>8</v>
      </c>
      <c r="G4" s="54">
        <v>2</v>
      </c>
      <c r="H4" s="54">
        <v>3</v>
      </c>
      <c r="I4" s="54">
        <v>3</v>
      </c>
      <c r="J4" s="54">
        <v>3.5</v>
      </c>
      <c r="K4" s="54">
        <v>4</v>
      </c>
      <c r="L4" s="54">
        <v>2</v>
      </c>
      <c r="M4" s="54">
        <v>2.5</v>
      </c>
      <c r="N4" s="54">
        <v>3</v>
      </c>
      <c r="O4" s="54">
        <v>3.5</v>
      </c>
      <c r="P4" s="54">
        <v>2</v>
      </c>
      <c r="Q4" s="55">
        <v>3.5</v>
      </c>
      <c r="S4" s="18"/>
      <c r="T4" s="29" t="s">
        <v>31</v>
      </c>
      <c r="U4" s="28"/>
      <c r="V4" s="150">
        <v>0.62</v>
      </c>
      <c r="W4" s="150">
        <v>0.63</v>
      </c>
      <c r="X4" s="150">
        <v>0.62</v>
      </c>
      <c r="Y4" s="150">
        <v>0.62</v>
      </c>
      <c r="Z4" s="150">
        <v>0.62</v>
      </c>
      <c r="AA4" s="150">
        <v>0.63</v>
      </c>
      <c r="AB4" s="150">
        <v>0.64</v>
      </c>
      <c r="AC4" s="150">
        <v>0.62</v>
      </c>
      <c r="AD4" s="150">
        <v>0.62</v>
      </c>
      <c r="AE4" s="150">
        <v>0.62</v>
      </c>
      <c r="AF4" s="150">
        <v>0.62</v>
      </c>
      <c r="AG4" s="64"/>
      <c r="AH4" s="8"/>
    </row>
    <row r="5" spans="2:34" ht="14.25" x14ac:dyDescent="0.3">
      <c r="B5" s="5" t="s">
        <v>13</v>
      </c>
      <c r="C5" s="5" t="s">
        <v>13</v>
      </c>
      <c r="F5" s="56" t="s">
        <v>120</v>
      </c>
      <c r="G5" s="57">
        <v>1.5</v>
      </c>
      <c r="H5" s="57">
        <v>2</v>
      </c>
      <c r="I5" s="57">
        <v>2</v>
      </c>
      <c r="J5" s="57">
        <v>2</v>
      </c>
      <c r="K5" s="57">
        <v>2.5</v>
      </c>
      <c r="L5" s="57">
        <v>1.5</v>
      </c>
      <c r="M5" s="57">
        <v>1.5</v>
      </c>
      <c r="N5" s="57">
        <v>2</v>
      </c>
      <c r="O5" s="57">
        <v>2.5</v>
      </c>
      <c r="P5" s="57">
        <v>1.5</v>
      </c>
      <c r="Q5" s="58">
        <v>2</v>
      </c>
      <c r="S5" s="18"/>
      <c r="T5" s="29" t="s">
        <v>32</v>
      </c>
      <c r="U5" s="28"/>
      <c r="V5" s="150">
        <v>0.06</v>
      </c>
      <c r="W5" s="150">
        <v>0.06</v>
      </c>
      <c r="X5" s="150">
        <v>7.0000000000000007E-2</v>
      </c>
      <c r="Y5" s="150">
        <v>0.04</v>
      </c>
      <c r="Z5" s="150">
        <v>0.06</v>
      </c>
      <c r="AA5" s="150">
        <v>0.14000000000000001</v>
      </c>
      <c r="AB5" s="150">
        <v>0.15</v>
      </c>
      <c r="AC5" s="150">
        <v>0.08</v>
      </c>
      <c r="AD5" s="150">
        <v>0.06</v>
      </c>
      <c r="AE5" s="150">
        <v>0.15</v>
      </c>
      <c r="AF5" s="150">
        <v>0.06</v>
      </c>
      <c r="AG5" s="64"/>
      <c r="AH5" s="8"/>
    </row>
    <row r="6" spans="2:34" ht="14.25" x14ac:dyDescent="0.3">
      <c r="B6" s="5" t="s">
        <v>15</v>
      </c>
      <c r="C6" s="5" t="s">
        <v>15</v>
      </c>
      <c r="F6" s="56" t="s">
        <v>121</v>
      </c>
      <c r="G6" s="57">
        <v>1.5</v>
      </c>
      <c r="H6" s="57">
        <v>2</v>
      </c>
      <c r="I6" s="57">
        <v>2</v>
      </c>
      <c r="J6" s="57">
        <v>2.5</v>
      </c>
      <c r="K6" s="57">
        <v>2.5</v>
      </c>
      <c r="L6" s="57">
        <v>1.5</v>
      </c>
      <c r="M6" s="57">
        <v>2</v>
      </c>
      <c r="N6" s="57">
        <v>2</v>
      </c>
      <c r="O6" s="57">
        <v>2.5</v>
      </c>
      <c r="P6" s="57">
        <v>1.5</v>
      </c>
      <c r="Q6" s="58">
        <v>2.5</v>
      </c>
      <c r="S6" s="18"/>
      <c r="T6" s="29" t="s">
        <v>1</v>
      </c>
      <c r="U6" s="28"/>
      <c r="V6" s="150">
        <v>7.0000000000000007E-2</v>
      </c>
      <c r="W6" s="150">
        <v>7.0000000000000007E-2</v>
      </c>
      <c r="X6" s="150">
        <v>7.0000000000000007E-2</v>
      </c>
      <c r="Y6" s="150">
        <v>0.05</v>
      </c>
      <c r="Z6" s="150">
        <v>0.05</v>
      </c>
      <c r="AA6" s="150">
        <v>0.12</v>
      </c>
      <c r="AB6" s="150">
        <v>0.12</v>
      </c>
      <c r="AC6" s="150">
        <v>7.0000000000000007E-2</v>
      </c>
      <c r="AD6" s="150">
        <v>0.05</v>
      </c>
      <c r="AE6" s="150">
        <v>0.13</v>
      </c>
      <c r="AF6" s="150">
        <v>0.05</v>
      </c>
      <c r="AG6" s="64"/>
      <c r="AH6" s="8"/>
    </row>
    <row r="7" spans="2:34" ht="14.25" x14ac:dyDescent="0.3">
      <c r="B7" s="5" t="s">
        <v>16</v>
      </c>
      <c r="C7" s="5" t="s">
        <v>16</v>
      </c>
      <c r="F7" s="56" t="s">
        <v>105</v>
      </c>
      <c r="G7" s="57">
        <v>1.5</v>
      </c>
      <c r="H7" s="57">
        <v>2</v>
      </c>
      <c r="I7" s="57">
        <v>2.5</v>
      </c>
      <c r="J7" s="57">
        <v>2.5</v>
      </c>
      <c r="K7" s="57">
        <v>3</v>
      </c>
      <c r="L7" s="57">
        <v>1.5</v>
      </c>
      <c r="M7" s="57">
        <v>2</v>
      </c>
      <c r="N7" s="57">
        <v>2</v>
      </c>
      <c r="O7" s="57">
        <v>2.5</v>
      </c>
      <c r="P7" s="57">
        <v>1.5</v>
      </c>
      <c r="Q7" s="58">
        <v>2.5</v>
      </c>
      <c r="S7" s="18"/>
      <c r="T7" s="29" t="s">
        <v>127</v>
      </c>
      <c r="U7" s="28"/>
      <c r="V7" s="150">
        <v>0.1</v>
      </c>
      <c r="W7" s="150">
        <v>0.11</v>
      </c>
      <c r="X7" s="150">
        <v>0.11</v>
      </c>
      <c r="Y7" s="150">
        <v>0.14000000000000001</v>
      </c>
      <c r="Z7" s="150">
        <v>0.14000000000000001</v>
      </c>
      <c r="AA7" s="150">
        <v>0</v>
      </c>
      <c r="AB7" s="150">
        <v>0</v>
      </c>
      <c r="AC7" s="150">
        <v>0.1</v>
      </c>
      <c r="AD7" s="150">
        <v>0.14000000000000001</v>
      </c>
      <c r="AE7" s="150">
        <v>0</v>
      </c>
      <c r="AF7" s="150">
        <v>0.14000000000000001</v>
      </c>
      <c r="AG7" s="64"/>
      <c r="AH7" s="8"/>
    </row>
    <row r="8" spans="2:34" ht="14.25" x14ac:dyDescent="0.3">
      <c r="B8" s="5" t="s">
        <v>18</v>
      </c>
      <c r="C8" s="5" t="s">
        <v>18</v>
      </c>
      <c r="F8" s="56" t="s">
        <v>128</v>
      </c>
      <c r="G8" s="57">
        <v>1.5</v>
      </c>
      <c r="H8" s="57">
        <v>2</v>
      </c>
      <c r="I8" s="57">
        <v>2</v>
      </c>
      <c r="J8" s="57">
        <v>2.5</v>
      </c>
      <c r="K8" s="57">
        <v>2.5</v>
      </c>
      <c r="L8" s="57">
        <v>1.5</v>
      </c>
      <c r="M8" s="57">
        <v>2</v>
      </c>
      <c r="N8" s="57">
        <v>2</v>
      </c>
      <c r="O8" s="57">
        <v>2.5</v>
      </c>
      <c r="P8" s="57">
        <v>1.5</v>
      </c>
      <c r="Q8" s="58">
        <v>2.5</v>
      </c>
      <c r="S8" s="18"/>
      <c r="T8" s="29" t="s">
        <v>47</v>
      </c>
      <c r="U8" s="28"/>
      <c r="V8" s="150">
        <v>0.01</v>
      </c>
      <c r="W8" s="150">
        <v>0.01</v>
      </c>
      <c r="X8" s="150">
        <v>0.01</v>
      </c>
      <c r="Y8" s="150">
        <v>0</v>
      </c>
      <c r="Z8" s="150">
        <v>0</v>
      </c>
      <c r="AA8" s="150">
        <v>0.01</v>
      </c>
      <c r="AB8" s="150">
        <v>0.01</v>
      </c>
      <c r="AC8" s="150">
        <v>0.01</v>
      </c>
      <c r="AD8" s="150">
        <v>0</v>
      </c>
      <c r="AE8" s="150">
        <v>0.01</v>
      </c>
      <c r="AF8" s="150">
        <v>0</v>
      </c>
      <c r="AG8" s="64"/>
      <c r="AH8" s="8"/>
    </row>
    <row r="9" spans="2:34" ht="14.25" x14ac:dyDescent="0.3">
      <c r="B9" s="5" t="s">
        <v>85</v>
      </c>
      <c r="C9" s="5" t="s">
        <v>85</v>
      </c>
      <c r="F9" s="56" t="s">
        <v>115</v>
      </c>
      <c r="G9" s="57">
        <v>2</v>
      </c>
      <c r="H9" s="57">
        <v>2.5</v>
      </c>
      <c r="I9" s="57">
        <v>3</v>
      </c>
      <c r="J9" s="57">
        <v>3</v>
      </c>
      <c r="K9" s="57">
        <v>3.5</v>
      </c>
      <c r="L9" s="57">
        <v>2</v>
      </c>
      <c r="M9" s="57">
        <v>2.5</v>
      </c>
      <c r="N9" s="57">
        <v>2.5</v>
      </c>
      <c r="O9" s="57">
        <v>3</v>
      </c>
      <c r="P9" s="57">
        <v>2</v>
      </c>
      <c r="Q9" s="58">
        <v>3</v>
      </c>
      <c r="S9" s="18"/>
      <c r="T9" s="29" t="s">
        <v>88</v>
      </c>
      <c r="U9" s="28"/>
      <c r="V9" s="150">
        <v>0.01</v>
      </c>
      <c r="W9" s="150">
        <v>0.01</v>
      </c>
      <c r="X9" s="150">
        <v>0.01</v>
      </c>
      <c r="Y9" s="150">
        <v>0.01</v>
      </c>
      <c r="Z9" s="150">
        <v>1.4999999999999999E-2</v>
      </c>
      <c r="AA9" s="150">
        <v>0.01</v>
      </c>
      <c r="AB9" s="150">
        <v>0.01</v>
      </c>
      <c r="AC9" s="150">
        <v>0.01</v>
      </c>
      <c r="AD9" s="150">
        <v>1.4999999999999999E-2</v>
      </c>
      <c r="AE9" s="150">
        <v>0.01</v>
      </c>
      <c r="AF9" s="150">
        <v>1.4999999999999999E-2</v>
      </c>
      <c r="AG9" s="64"/>
      <c r="AH9" s="8"/>
    </row>
    <row r="10" spans="2:34" ht="14.25" x14ac:dyDescent="0.3">
      <c r="B10" s="5" t="s">
        <v>86</v>
      </c>
      <c r="C10" s="5" t="s">
        <v>86</v>
      </c>
      <c r="F10" s="56" t="s">
        <v>191</v>
      </c>
      <c r="G10" s="57">
        <v>1.5</v>
      </c>
      <c r="H10" s="57">
        <v>2</v>
      </c>
      <c r="I10" s="57">
        <v>2.5</v>
      </c>
      <c r="J10" s="57">
        <v>2.5</v>
      </c>
      <c r="K10" s="57">
        <v>3</v>
      </c>
      <c r="L10" s="57">
        <v>1.5</v>
      </c>
      <c r="M10" s="57">
        <v>2</v>
      </c>
      <c r="N10" s="57">
        <v>2</v>
      </c>
      <c r="O10" s="57">
        <v>2.5</v>
      </c>
      <c r="P10" s="57">
        <v>1.5</v>
      </c>
      <c r="Q10" s="58">
        <v>2.5</v>
      </c>
      <c r="S10" s="18"/>
      <c r="T10" s="29" t="s">
        <v>90</v>
      </c>
      <c r="U10" s="28"/>
      <c r="V10" s="150">
        <v>0.01</v>
      </c>
      <c r="W10" s="150">
        <v>0.01</v>
      </c>
      <c r="X10" s="150">
        <v>0.01</v>
      </c>
      <c r="Y10" s="150">
        <v>0.01</v>
      </c>
      <c r="Z10" s="150">
        <v>0.01</v>
      </c>
      <c r="AA10" s="150">
        <v>0.01</v>
      </c>
      <c r="AB10" s="150">
        <v>0.01</v>
      </c>
      <c r="AC10" s="150">
        <v>0.01</v>
      </c>
      <c r="AD10" s="150">
        <v>0.01</v>
      </c>
      <c r="AE10" s="150">
        <v>0.01</v>
      </c>
      <c r="AF10" s="150">
        <v>0.01</v>
      </c>
      <c r="AG10" s="64"/>
      <c r="AH10" s="8"/>
    </row>
    <row r="11" spans="2:34" ht="14.25" x14ac:dyDescent="0.3">
      <c r="B11" s="5" t="s">
        <v>87</v>
      </c>
      <c r="C11" s="5" t="s">
        <v>87</v>
      </c>
      <c r="F11" s="56" t="s">
        <v>107</v>
      </c>
      <c r="G11" s="57">
        <v>1.5</v>
      </c>
      <c r="H11" s="57">
        <v>2</v>
      </c>
      <c r="I11" s="57">
        <v>2.5</v>
      </c>
      <c r="J11" s="57">
        <v>2.5</v>
      </c>
      <c r="K11" s="57">
        <v>3</v>
      </c>
      <c r="L11" s="57">
        <v>1.5</v>
      </c>
      <c r="M11" s="57">
        <v>2</v>
      </c>
      <c r="N11" s="57">
        <v>2</v>
      </c>
      <c r="O11" s="57">
        <v>2.5</v>
      </c>
      <c r="P11" s="57">
        <v>1.5</v>
      </c>
      <c r="Q11" s="58">
        <v>2.5</v>
      </c>
      <c r="S11" s="18"/>
      <c r="T11" s="29" t="s">
        <v>93</v>
      </c>
      <c r="U11" s="28"/>
      <c r="V11" s="150">
        <v>5.0000000000000001E-3</v>
      </c>
      <c r="W11" s="150">
        <v>5.0000000000000001E-3</v>
      </c>
      <c r="X11" s="150">
        <v>5.0000000000000001E-3</v>
      </c>
      <c r="Y11" s="150">
        <v>0.01</v>
      </c>
      <c r="Z11" s="150">
        <v>0.01</v>
      </c>
      <c r="AA11" s="150">
        <v>5.0000000000000001E-3</v>
      </c>
      <c r="AB11" s="150">
        <v>5.0000000000000001E-3</v>
      </c>
      <c r="AC11" s="150">
        <v>5.0000000000000001E-3</v>
      </c>
      <c r="AD11" s="150">
        <v>0.01</v>
      </c>
      <c r="AE11" s="150">
        <v>5.0000000000000001E-3</v>
      </c>
      <c r="AF11" s="150">
        <v>0.01</v>
      </c>
      <c r="AG11" s="64"/>
      <c r="AH11" s="8"/>
    </row>
    <row r="12" spans="2:34" ht="14.25" x14ac:dyDescent="0.3">
      <c r="B12" s="5" t="s">
        <v>96</v>
      </c>
      <c r="F12" s="56" t="s">
        <v>106</v>
      </c>
      <c r="G12" s="57">
        <v>2</v>
      </c>
      <c r="H12" s="57">
        <v>2.5</v>
      </c>
      <c r="I12" s="57">
        <v>3</v>
      </c>
      <c r="J12" s="57">
        <v>3</v>
      </c>
      <c r="K12" s="57">
        <v>3.5</v>
      </c>
      <c r="L12" s="57">
        <v>2</v>
      </c>
      <c r="M12" s="57">
        <v>2.5</v>
      </c>
      <c r="N12" s="57">
        <v>2.5</v>
      </c>
      <c r="O12" s="57">
        <v>3.5</v>
      </c>
      <c r="P12" s="57">
        <v>2</v>
      </c>
      <c r="Q12" s="58">
        <v>3</v>
      </c>
      <c r="S12" s="18"/>
      <c r="T12" s="29" t="s">
        <v>89</v>
      </c>
      <c r="U12" s="28"/>
      <c r="V12" s="150">
        <v>0.01</v>
      </c>
      <c r="W12" s="150">
        <v>0.01</v>
      </c>
      <c r="X12" s="150">
        <v>0.01</v>
      </c>
      <c r="Y12" s="150">
        <v>0.01</v>
      </c>
      <c r="Z12" s="150">
        <v>0.01</v>
      </c>
      <c r="AA12" s="150">
        <v>0.01</v>
      </c>
      <c r="AB12" s="150">
        <v>0.01</v>
      </c>
      <c r="AC12" s="150">
        <v>1.4999999999999999E-2</v>
      </c>
      <c r="AD12" s="150">
        <v>0.01</v>
      </c>
      <c r="AE12" s="150">
        <v>0.01</v>
      </c>
      <c r="AF12" s="150">
        <v>0.01</v>
      </c>
      <c r="AG12" s="64"/>
      <c r="AH12" s="8"/>
    </row>
    <row r="13" spans="2:34" ht="14.25" x14ac:dyDescent="0.3">
      <c r="F13" s="56" t="s">
        <v>125</v>
      </c>
      <c r="G13" s="57">
        <v>4</v>
      </c>
      <c r="H13" s="57">
        <v>5</v>
      </c>
      <c r="I13" s="57">
        <v>5.5</v>
      </c>
      <c r="J13" s="57">
        <v>6</v>
      </c>
      <c r="K13" s="57">
        <v>7</v>
      </c>
      <c r="L13" s="57">
        <v>4</v>
      </c>
      <c r="M13" s="57">
        <v>4.5</v>
      </c>
      <c r="N13" s="57">
        <v>5</v>
      </c>
      <c r="O13" s="57">
        <v>6.5</v>
      </c>
      <c r="P13" s="57">
        <v>4</v>
      </c>
      <c r="Q13" s="58">
        <v>6</v>
      </c>
      <c r="S13" s="18"/>
      <c r="T13" s="29" t="s">
        <v>94</v>
      </c>
      <c r="U13" s="11"/>
      <c r="V13" s="150">
        <v>5.0000000000000001E-3</v>
      </c>
      <c r="W13" s="150">
        <v>5.0000000000000001E-3</v>
      </c>
      <c r="X13" s="150">
        <v>5.0000000000000001E-3</v>
      </c>
      <c r="Y13" s="150">
        <v>0.01</v>
      </c>
      <c r="Z13" s="150">
        <v>0.01</v>
      </c>
      <c r="AA13" s="150">
        <v>0</v>
      </c>
      <c r="AB13" s="150">
        <v>0</v>
      </c>
      <c r="AC13" s="150">
        <v>5.0000000000000001E-3</v>
      </c>
      <c r="AD13" s="150">
        <v>0.01</v>
      </c>
      <c r="AE13" s="150">
        <v>0.01</v>
      </c>
      <c r="AF13" s="150">
        <v>0.01</v>
      </c>
      <c r="AG13" s="64"/>
      <c r="AH13" s="8"/>
    </row>
    <row r="14" spans="2:34" ht="14.25" x14ac:dyDescent="0.3">
      <c r="F14" s="56" t="s">
        <v>74</v>
      </c>
      <c r="G14" s="57">
        <v>6.5</v>
      </c>
      <c r="H14" s="57">
        <v>8</v>
      </c>
      <c r="I14" s="57">
        <v>9</v>
      </c>
      <c r="J14" s="57">
        <v>10</v>
      </c>
      <c r="K14" s="57">
        <v>11</v>
      </c>
      <c r="L14" s="57">
        <v>6.5</v>
      </c>
      <c r="M14" s="57">
        <v>7.5</v>
      </c>
      <c r="N14" s="57">
        <v>8</v>
      </c>
      <c r="O14" s="57">
        <v>10</v>
      </c>
      <c r="P14" s="57">
        <v>6.5</v>
      </c>
      <c r="Q14" s="58">
        <v>10</v>
      </c>
      <c r="S14" s="18"/>
      <c r="T14" s="29" t="s">
        <v>100</v>
      </c>
      <c r="U14" s="11"/>
      <c r="V14" s="150">
        <v>5.0000000000000001E-3</v>
      </c>
      <c r="W14" s="150">
        <v>0.01</v>
      </c>
      <c r="X14" s="150">
        <v>0.01</v>
      </c>
      <c r="Y14" s="150">
        <v>5.0000000000000001E-3</v>
      </c>
      <c r="Z14" s="150">
        <v>5.0000000000000001E-3</v>
      </c>
      <c r="AA14" s="150">
        <v>0.01</v>
      </c>
      <c r="AB14" s="150">
        <v>0.01</v>
      </c>
      <c r="AC14" s="150">
        <v>5.0000000000000001E-3</v>
      </c>
      <c r="AD14" s="150">
        <v>5.0000000000000001E-3</v>
      </c>
      <c r="AE14" s="150">
        <v>0.01</v>
      </c>
      <c r="AF14" s="150">
        <v>5.0000000000000001E-3</v>
      </c>
      <c r="AG14" s="64"/>
      <c r="AH14" s="8"/>
    </row>
    <row r="15" spans="2:34" ht="14.25" x14ac:dyDescent="0.3">
      <c r="F15" s="56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8"/>
      <c r="S15" s="18"/>
      <c r="T15" s="29" t="s">
        <v>56</v>
      </c>
      <c r="U15" s="11"/>
      <c r="V15" s="150">
        <v>0.01</v>
      </c>
      <c r="W15" s="150">
        <v>0.01</v>
      </c>
      <c r="X15" s="150">
        <v>0.01</v>
      </c>
      <c r="Y15" s="150">
        <v>0.02</v>
      </c>
      <c r="Z15" s="150">
        <v>1.4999999999999999E-2</v>
      </c>
      <c r="AA15" s="150">
        <v>0</v>
      </c>
      <c r="AB15" s="150">
        <v>0</v>
      </c>
      <c r="AC15" s="150">
        <v>0.01</v>
      </c>
      <c r="AD15" s="150">
        <v>1.4999999999999999E-2</v>
      </c>
      <c r="AE15" s="150">
        <v>0</v>
      </c>
      <c r="AF15" s="150">
        <v>1.4999999999999999E-2</v>
      </c>
      <c r="AG15" s="64"/>
      <c r="AH15" s="8"/>
    </row>
    <row r="16" spans="2:34" ht="14.25" x14ac:dyDescent="0.3">
      <c r="F16" s="56" t="s">
        <v>190</v>
      </c>
      <c r="G16" s="57">
        <v>9</v>
      </c>
      <c r="H16" s="57">
        <v>11</v>
      </c>
      <c r="I16" s="57">
        <v>12.5</v>
      </c>
      <c r="J16" s="57">
        <v>13.5</v>
      </c>
      <c r="K16" s="57">
        <v>15</v>
      </c>
      <c r="L16" s="57">
        <v>9</v>
      </c>
      <c r="M16" s="57">
        <v>10.5</v>
      </c>
      <c r="N16" s="57">
        <v>11</v>
      </c>
      <c r="O16" s="57">
        <v>14</v>
      </c>
      <c r="P16" s="57">
        <v>9</v>
      </c>
      <c r="Q16" s="58">
        <v>13.5</v>
      </c>
      <c r="S16" s="18"/>
      <c r="T16" s="29" t="s">
        <v>54</v>
      </c>
      <c r="U16" s="11"/>
      <c r="V16" s="150">
        <v>2.5000000000000001E-2</v>
      </c>
      <c r="W16" s="150">
        <v>0.02</v>
      </c>
      <c r="X16" s="150">
        <v>0.02</v>
      </c>
      <c r="Y16" s="150">
        <v>0.01</v>
      </c>
      <c r="Z16" s="150">
        <v>0.01</v>
      </c>
      <c r="AA16" s="150">
        <v>0.03</v>
      </c>
      <c r="AB16" s="150">
        <v>0.03</v>
      </c>
      <c r="AC16" s="150">
        <v>0.02</v>
      </c>
      <c r="AD16" s="150">
        <v>0.01</v>
      </c>
      <c r="AE16" s="150">
        <v>0.03</v>
      </c>
      <c r="AF16" s="150">
        <v>0.01</v>
      </c>
      <c r="AG16" s="64"/>
      <c r="AH16" s="8"/>
    </row>
    <row r="17" spans="6:34" ht="14.25" x14ac:dyDescent="0.3">
      <c r="F17" s="56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8"/>
      <c r="S17" s="18"/>
      <c r="T17" s="29" t="s">
        <v>76</v>
      </c>
      <c r="U17" s="11"/>
      <c r="V17" s="150">
        <v>3.5000000000000003E-2</v>
      </c>
      <c r="W17" s="150">
        <v>3.5000000000000003E-2</v>
      </c>
      <c r="X17" s="150">
        <v>3.5000000000000003E-2</v>
      </c>
      <c r="Y17" s="150">
        <v>0.04</v>
      </c>
      <c r="Z17" s="150">
        <v>0.04</v>
      </c>
      <c r="AA17" s="150">
        <v>0</v>
      </c>
      <c r="AB17" s="150">
        <v>0</v>
      </c>
      <c r="AC17" s="150">
        <v>3.5000000000000003E-2</v>
      </c>
      <c r="AD17" s="150">
        <v>0.04</v>
      </c>
      <c r="AE17" s="150">
        <v>0</v>
      </c>
      <c r="AF17" s="150">
        <v>0.04</v>
      </c>
      <c r="AG17" s="64"/>
      <c r="AH17" s="8"/>
    </row>
    <row r="18" spans="6:34" ht="14.25" x14ac:dyDescent="0.3">
      <c r="F18" s="56" t="s">
        <v>171</v>
      </c>
      <c r="G18" s="57">
        <v>7</v>
      </c>
      <c r="H18" s="57">
        <v>9</v>
      </c>
      <c r="I18" s="57">
        <v>10.5</v>
      </c>
      <c r="J18" s="57">
        <v>11</v>
      </c>
      <c r="K18" s="57">
        <v>12.5</v>
      </c>
      <c r="L18" s="57">
        <v>7</v>
      </c>
      <c r="M18" s="57">
        <v>8.5</v>
      </c>
      <c r="N18" s="57">
        <v>9</v>
      </c>
      <c r="O18" s="57">
        <v>11.5</v>
      </c>
      <c r="P18" s="57">
        <v>7</v>
      </c>
      <c r="Q18" s="58">
        <v>11</v>
      </c>
      <c r="T18" s="29" t="s">
        <v>119</v>
      </c>
      <c r="U18" s="11"/>
      <c r="V18" s="150">
        <v>5.0000000000000001E-3</v>
      </c>
      <c r="W18" s="150">
        <v>5.0000000000000001E-3</v>
      </c>
      <c r="X18" s="150">
        <v>5.0000000000000001E-3</v>
      </c>
      <c r="Y18" s="150">
        <v>5.0000000000000001E-3</v>
      </c>
      <c r="Z18" s="150">
        <v>5.0000000000000001E-3</v>
      </c>
      <c r="AA18" s="150">
        <v>5.0000000000000001E-3</v>
      </c>
      <c r="AB18" s="150">
        <v>5.0000000000000001E-3</v>
      </c>
      <c r="AC18" s="150">
        <v>5.0000000000000001E-3</v>
      </c>
      <c r="AD18" s="150">
        <v>5.0000000000000001E-3</v>
      </c>
      <c r="AE18" s="150">
        <v>5.0000000000000001E-3</v>
      </c>
      <c r="AF18" s="150">
        <v>5.0000000000000001E-3</v>
      </c>
      <c r="AG18" s="64"/>
      <c r="AH18" s="8"/>
    </row>
    <row r="19" spans="6:34" ht="15" thickBot="1" x14ac:dyDescent="0.35">
      <c r="F19" s="56" t="s">
        <v>192</v>
      </c>
      <c r="G19" s="57">
        <v>7</v>
      </c>
      <c r="H19" s="57">
        <v>8.5</v>
      </c>
      <c r="I19" s="57">
        <v>10</v>
      </c>
      <c r="J19" s="57">
        <v>10.5</v>
      </c>
      <c r="K19" s="57">
        <v>11.5</v>
      </c>
      <c r="L19" s="57">
        <v>7</v>
      </c>
      <c r="M19" s="57">
        <v>8</v>
      </c>
      <c r="N19" s="57">
        <v>8.5</v>
      </c>
      <c r="O19" s="57">
        <v>11</v>
      </c>
      <c r="P19" s="57">
        <v>7</v>
      </c>
      <c r="Q19" s="58">
        <v>10.5</v>
      </c>
      <c r="T19" s="30" t="s">
        <v>141</v>
      </c>
      <c r="U19" s="31"/>
      <c r="V19" s="151">
        <v>0.02</v>
      </c>
      <c r="W19" s="151">
        <v>0</v>
      </c>
      <c r="X19" s="151">
        <v>0</v>
      </c>
      <c r="Y19" s="151">
        <v>0.02</v>
      </c>
      <c r="Z19" s="151">
        <v>0</v>
      </c>
      <c r="AA19" s="151">
        <v>0.02</v>
      </c>
      <c r="AB19" s="151">
        <v>0</v>
      </c>
      <c r="AC19" s="151">
        <v>0</v>
      </c>
      <c r="AD19" s="151">
        <v>0</v>
      </c>
      <c r="AE19" s="151">
        <v>0</v>
      </c>
      <c r="AF19" s="151">
        <v>0</v>
      </c>
      <c r="AH19" s="8"/>
    </row>
    <row r="20" spans="6:34" ht="13.5" thickBot="1" x14ac:dyDescent="0.25">
      <c r="F20" s="5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8"/>
      <c r="T20" s="37" t="s">
        <v>34</v>
      </c>
      <c r="U20" s="40" t="s">
        <v>3</v>
      </c>
      <c r="V20" s="47" t="s">
        <v>81</v>
      </c>
      <c r="W20" s="38"/>
      <c r="X20" s="39"/>
      <c r="Y20" s="7"/>
      <c r="Z20" s="7"/>
      <c r="AA20" s="18"/>
      <c r="AB20" s="20"/>
      <c r="AC20" s="7"/>
      <c r="AD20" s="7"/>
      <c r="AE20" s="7"/>
    </row>
    <row r="21" spans="6:34" ht="13.5" thickBot="1" x14ac:dyDescent="0.25">
      <c r="F21" s="56" t="s">
        <v>193</v>
      </c>
      <c r="G21" s="57">
        <v>7</v>
      </c>
      <c r="H21" s="57">
        <v>8.5</v>
      </c>
      <c r="I21" s="57">
        <v>10</v>
      </c>
      <c r="J21" s="57">
        <v>10.5</v>
      </c>
      <c r="K21" s="57">
        <v>11.5</v>
      </c>
      <c r="L21" s="57">
        <v>7</v>
      </c>
      <c r="M21" s="57">
        <v>8</v>
      </c>
      <c r="N21" s="57">
        <v>8.5</v>
      </c>
      <c r="O21" s="57">
        <v>11</v>
      </c>
      <c r="P21" s="57">
        <v>7</v>
      </c>
      <c r="Q21" s="58">
        <v>10.5</v>
      </c>
      <c r="T21" s="41" t="s">
        <v>10</v>
      </c>
      <c r="U21" s="42">
        <v>385</v>
      </c>
      <c r="V21" s="48">
        <v>520</v>
      </c>
      <c r="W21" s="36" t="s">
        <v>10</v>
      </c>
      <c r="X21" s="19">
        <f>U21*1.1</f>
        <v>423.50000000000006</v>
      </c>
      <c r="Y21" s="1">
        <f>X21*1.05</f>
        <v>444.67500000000007</v>
      </c>
      <c r="AA21" s="21"/>
      <c r="AB21" s="18"/>
    </row>
    <row r="22" spans="6:34" ht="13.5" thickBot="1" x14ac:dyDescent="0.25">
      <c r="F22" s="59" t="s">
        <v>174</v>
      </c>
      <c r="G22" s="57">
        <v>7</v>
      </c>
      <c r="H22" s="57">
        <v>9</v>
      </c>
      <c r="I22" s="57">
        <v>10.5</v>
      </c>
      <c r="J22" s="57">
        <v>11</v>
      </c>
      <c r="K22" s="57">
        <v>12.5</v>
      </c>
      <c r="L22" s="57">
        <v>7</v>
      </c>
      <c r="M22" s="57">
        <v>8.5</v>
      </c>
      <c r="N22" s="57">
        <v>9</v>
      </c>
      <c r="O22" s="57">
        <v>11.5</v>
      </c>
      <c r="P22" s="57">
        <v>7</v>
      </c>
      <c r="Q22" s="58">
        <v>11</v>
      </c>
      <c r="T22" s="43" t="s">
        <v>11</v>
      </c>
      <c r="U22" s="44">
        <v>340</v>
      </c>
      <c r="V22" s="49">
        <v>445</v>
      </c>
      <c r="W22" s="27" t="s">
        <v>11</v>
      </c>
      <c r="X22" s="16">
        <f t="shared" ref="X22:X27" si="0">U22*1.1</f>
        <v>374.00000000000006</v>
      </c>
      <c r="Y22" s="1">
        <f t="shared" ref="Y22:Y30" si="1">X22*1.05</f>
        <v>392.7000000000001</v>
      </c>
      <c r="AA22" s="21"/>
      <c r="AB22" s="18"/>
    </row>
    <row r="23" spans="6:34" ht="13.5" thickBot="1" x14ac:dyDescent="0.25">
      <c r="F23" s="141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42"/>
      <c r="T23" s="43" t="s">
        <v>12</v>
      </c>
      <c r="U23" s="44">
        <v>300</v>
      </c>
      <c r="V23" s="49">
        <v>380</v>
      </c>
      <c r="W23" s="27" t="s">
        <v>12</v>
      </c>
      <c r="X23" s="16">
        <f t="shared" si="0"/>
        <v>330</v>
      </c>
      <c r="Y23" s="1">
        <f t="shared" si="1"/>
        <v>346.5</v>
      </c>
      <c r="AA23" s="21"/>
      <c r="AB23" s="18"/>
    </row>
    <row r="24" spans="6:34" ht="13.5" thickBot="1" x14ac:dyDescent="0.25">
      <c r="F24" s="141" t="s">
        <v>196</v>
      </c>
      <c r="G24" s="137">
        <v>7</v>
      </c>
      <c r="H24" s="137">
        <v>9</v>
      </c>
      <c r="I24" s="137">
        <v>10.5</v>
      </c>
      <c r="J24" s="137">
        <v>11</v>
      </c>
      <c r="K24" s="137">
        <v>12.5</v>
      </c>
      <c r="L24" s="137">
        <v>7</v>
      </c>
      <c r="M24" s="137">
        <v>8.5</v>
      </c>
      <c r="N24" s="137">
        <v>9</v>
      </c>
      <c r="O24" s="137">
        <v>11.5</v>
      </c>
      <c r="P24" s="137">
        <v>7</v>
      </c>
      <c r="Q24" s="142">
        <v>11</v>
      </c>
      <c r="T24" s="43" t="s">
        <v>16</v>
      </c>
      <c r="U24" s="44">
        <v>365</v>
      </c>
      <c r="V24" s="49">
        <v>490</v>
      </c>
      <c r="W24" s="27" t="s">
        <v>16</v>
      </c>
      <c r="X24" s="16">
        <f t="shared" si="0"/>
        <v>401.50000000000006</v>
      </c>
      <c r="Y24" s="1">
        <f t="shared" si="1"/>
        <v>421.5750000000001</v>
      </c>
      <c r="AA24" s="21"/>
      <c r="AB24" s="18"/>
    </row>
    <row r="25" spans="6:34" ht="13.5" thickBot="1" x14ac:dyDescent="0.25">
      <c r="F25" s="56" t="s">
        <v>172</v>
      </c>
      <c r="G25" s="57">
        <v>4.5</v>
      </c>
      <c r="H25" s="57">
        <v>5.5</v>
      </c>
      <c r="I25" s="57">
        <v>6.5</v>
      </c>
      <c r="J25" s="57">
        <v>6.5</v>
      </c>
      <c r="K25" s="57">
        <v>7.5</v>
      </c>
      <c r="L25" s="57">
        <v>4.5</v>
      </c>
      <c r="M25" s="57">
        <v>5</v>
      </c>
      <c r="N25" s="57">
        <v>5.5</v>
      </c>
      <c r="O25" s="57">
        <v>7</v>
      </c>
      <c r="P25" s="57">
        <v>4.5</v>
      </c>
      <c r="Q25" s="58">
        <v>6.5</v>
      </c>
      <c r="T25" s="43" t="s">
        <v>18</v>
      </c>
      <c r="U25" s="44">
        <v>325</v>
      </c>
      <c r="V25" s="49">
        <v>440</v>
      </c>
      <c r="W25" s="27" t="s">
        <v>18</v>
      </c>
      <c r="X25" s="16">
        <f t="shared" si="0"/>
        <v>357.50000000000006</v>
      </c>
      <c r="Y25" s="1">
        <f t="shared" si="1"/>
        <v>375.37500000000006</v>
      </c>
      <c r="AA25" s="21"/>
      <c r="AB25" s="18"/>
    </row>
    <row r="26" spans="6:34" ht="13.5" thickBot="1" x14ac:dyDescent="0.25">
      <c r="F26" s="59" t="s">
        <v>194</v>
      </c>
      <c r="G26" s="57">
        <v>4.5</v>
      </c>
      <c r="H26" s="57">
        <v>5.5</v>
      </c>
      <c r="I26" s="57">
        <v>6.5</v>
      </c>
      <c r="J26" s="57">
        <v>6.5</v>
      </c>
      <c r="K26" s="57">
        <v>7.5</v>
      </c>
      <c r="L26" s="57">
        <v>4.5</v>
      </c>
      <c r="M26" s="57">
        <v>5</v>
      </c>
      <c r="N26" s="57">
        <v>5.5</v>
      </c>
      <c r="O26" s="57">
        <v>7</v>
      </c>
      <c r="P26" s="57">
        <v>4.5</v>
      </c>
      <c r="Q26" s="58">
        <v>6.5</v>
      </c>
      <c r="T26" s="43" t="s">
        <v>13</v>
      </c>
      <c r="U26" s="44">
        <v>310</v>
      </c>
      <c r="V26" s="49">
        <v>400</v>
      </c>
      <c r="W26" s="27" t="s">
        <v>13</v>
      </c>
      <c r="X26" s="16">
        <f t="shared" si="0"/>
        <v>341</v>
      </c>
      <c r="Y26" s="1">
        <f t="shared" si="1"/>
        <v>358.05</v>
      </c>
      <c r="AA26" s="21"/>
      <c r="AB26" s="18"/>
    </row>
    <row r="27" spans="6:34" ht="13.5" thickBot="1" x14ac:dyDescent="0.25">
      <c r="F27" s="14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T27" s="43" t="s">
        <v>15</v>
      </c>
      <c r="U27" s="44">
        <v>260</v>
      </c>
      <c r="V27" s="50">
        <v>340</v>
      </c>
      <c r="W27" s="27" t="s">
        <v>15</v>
      </c>
      <c r="X27" s="16">
        <f t="shared" si="0"/>
        <v>286</v>
      </c>
      <c r="Y27" s="1">
        <f t="shared" si="1"/>
        <v>300.3</v>
      </c>
      <c r="AA27" s="21"/>
      <c r="AB27" s="18"/>
    </row>
    <row r="28" spans="6:34" ht="13.5" thickBot="1" x14ac:dyDescent="0.25">
      <c r="F28" s="5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8"/>
      <c r="T28" s="43" t="s">
        <v>85</v>
      </c>
      <c r="U28" s="44">
        <v>330</v>
      </c>
      <c r="W28" s="17"/>
      <c r="X28" s="16">
        <f>U28*1.1</f>
        <v>363.00000000000006</v>
      </c>
      <c r="Y28" s="1">
        <f t="shared" si="1"/>
        <v>381.15000000000009</v>
      </c>
      <c r="AA28" s="21"/>
      <c r="AB28" s="18"/>
    </row>
    <row r="29" spans="6:34" ht="13.5" thickBot="1" x14ac:dyDescent="0.25">
      <c r="F29" s="155" t="s">
        <v>219</v>
      </c>
      <c r="G29" s="156">
        <v>0.5</v>
      </c>
      <c r="H29" s="156">
        <v>0.5</v>
      </c>
      <c r="I29" s="156">
        <v>0.5</v>
      </c>
      <c r="J29" s="156">
        <v>0.5</v>
      </c>
      <c r="K29" s="156">
        <v>0.5</v>
      </c>
      <c r="L29" s="156">
        <v>0.5</v>
      </c>
      <c r="M29" s="156">
        <v>0.5</v>
      </c>
      <c r="N29" s="156">
        <v>0.5</v>
      </c>
      <c r="O29" s="156">
        <v>0.5</v>
      </c>
      <c r="P29" s="156">
        <v>0.5</v>
      </c>
      <c r="Q29" s="157">
        <v>0.5</v>
      </c>
      <c r="T29" s="43" t="s">
        <v>86</v>
      </c>
      <c r="U29" s="44">
        <v>295</v>
      </c>
      <c r="X29" s="1">
        <f>U29*1.1</f>
        <v>324.5</v>
      </c>
      <c r="Y29" s="1">
        <f t="shared" si="1"/>
        <v>340.72500000000002</v>
      </c>
      <c r="AA29" s="21"/>
      <c r="AB29" s="18"/>
    </row>
    <row r="30" spans="6:34" ht="13.5" thickBot="1" x14ac:dyDescent="0.25">
      <c r="F30" s="56" t="s">
        <v>129</v>
      </c>
      <c r="G30" s="57">
        <v>3</v>
      </c>
      <c r="H30" s="57">
        <v>3.5</v>
      </c>
      <c r="I30" s="57">
        <v>4</v>
      </c>
      <c r="J30" s="57">
        <v>4.5</v>
      </c>
      <c r="K30" s="57">
        <v>5</v>
      </c>
      <c r="L30" s="57">
        <v>3</v>
      </c>
      <c r="M30" s="57">
        <v>3.5</v>
      </c>
      <c r="N30" s="57">
        <v>3.5</v>
      </c>
      <c r="O30" s="57">
        <v>4.5</v>
      </c>
      <c r="P30" s="57">
        <v>3</v>
      </c>
      <c r="Q30" s="58">
        <v>4.5</v>
      </c>
      <c r="T30" s="45" t="s">
        <v>87</v>
      </c>
      <c r="U30" s="46">
        <v>355</v>
      </c>
      <c r="X30" s="1">
        <f>U30*1.1</f>
        <v>390.50000000000006</v>
      </c>
      <c r="Y30" s="1">
        <f t="shared" si="1"/>
        <v>410.02500000000009</v>
      </c>
      <c r="AA30" s="21"/>
      <c r="AB30" s="18"/>
    </row>
    <row r="31" spans="6:34" x14ac:dyDescent="0.2">
      <c r="F31" s="56" t="s">
        <v>122</v>
      </c>
      <c r="G31" s="57">
        <v>1.5</v>
      </c>
      <c r="H31" s="57">
        <v>2</v>
      </c>
      <c r="I31" s="57">
        <v>2.5</v>
      </c>
      <c r="J31" s="57">
        <v>2.5</v>
      </c>
      <c r="K31" s="57">
        <v>3</v>
      </c>
      <c r="L31" s="57">
        <v>1.5</v>
      </c>
      <c r="M31" s="57">
        <v>2</v>
      </c>
      <c r="N31" s="57">
        <v>2</v>
      </c>
      <c r="O31" s="57">
        <v>2.5</v>
      </c>
      <c r="P31" s="57">
        <v>1.5</v>
      </c>
      <c r="Q31" s="58">
        <v>2.5</v>
      </c>
    </row>
    <row r="32" spans="6:34" ht="13.5" thickBot="1" x14ac:dyDescent="0.25">
      <c r="F32" s="60" t="s">
        <v>126</v>
      </c>
      <c r="G32" s="61">
        <v>1</v>
      </c>
      <c r="H32" s="61">
        <v>1</v>
      </c>
      <c r="I32" s="61">
        <v>1</v>
      </c>
      <c r="J32" s="61">
        <v>1</v>
      </c>
      <c r="K32" s="61">
        <v>1.5</v>
      </c>
      <c r="L32" s="61">
        <v>1</v>
      </c>
      <c r="M32" s="61">
        <v>1</v>
      </c>
      <c r="N32" s="61">
        <v>1</v>
      </c>
      <c r="O32" s="61">
        <v>1.5</v>
      </c>
      <c r="P32" s="61">
        <v>1</v>
      </c>
      <c r="Q32" s="62">
        <v>1</v>
      </c>
    </row>
    <row r="33" spans="1:27" x14ac:dyDescent="0.2">
      <c r="F33" s="56" t="s">
        <v>149</v>
      </c>
      <c r="G33" s="57">
        <v>0.5</v>
      </c>
      <c r="H33" s="57">
        <v>0.5</v>
      </c>
      <c r="I33" s="57">
        <v>0.5</v>
      </c>
      <c r="J33" s="57">
        <v>0.5</v>
      </c>
      <c r="K33" s="57">
        <v>0.5</v>
      </c>
      <c r="L33" s="57">
        <v>0.5</v>
      </c>
      <c r="M33" s="57">
        <v>0.5</v>
      </c>
      <c r="N33" s="57">
        <v>0.5</v>
      </c>
      <c r="O33" s="57">
        <v>0.5</v>
      </c>
      <c r="P33" s="57">
        <v>0.5</v>
      </c>
      <c r="Q33" s="58">
        <v>0.5</v>
      </c>
    </row>
    <row r="34" spans="1:27" x14ac:dyDescent="0.2">
      <c r="F34" s="56" t="s">
        <v>130</v>
      </c>
      <c r="G34" s="57">
        <v>1.5</v>
      </c>
      <c r="H34" s="57">
        <v>2</v>
      </c>
      <c r="I34" s="57">
        <v>2.5</v>
      </c>
      <c r="J34" s="57">
        <v>2.5</v>
      </c>
      <c r="K34" s="57">
        <v>3</v>
      </c>
      <c r="L34" s="57">
        <v>1.5</v>
      </c>
      <c r="M34" s="57">
        <v>2</v>
      </c>
      <c r="N34" s="57">
        <v>2</v>
      </c>
      <c r="O34" s="57">
        <v>2.5</v>
      </c>
      <c r="P34" s="57">
        <v>1.5</v>
      </c>
      <c r="Q34" s="58">
        <v>2.5</v>
      </c>
    </row>
    <row r="35" spans="1:27" x14ac:dyDescent="0.2">
      <c r="F35" s="56" t="s">
        <v>139</v>
      </c>
      <c r="G35" s="57">
        <v>2</v>
      </c>
      <c r="H35" s="57">
        <v>2.5</v>
      </c>
      <c r="I35" s="57">
        <v>3</v>
      </c>
      <c r="J35" s="57">
        <v>3</v>
      </c>
      <c r="K35" s="57">
        <v>3.5</v>
      </c>
      <c r="L35" s="57">
        <v>2</v>
      </c>
      <c r="M35" s="57">
        <v>2.5</v>
      </c>
      <c r="N35" s="57">
        <v>2.5</v>
      </c>
      <c r="O35" s="57">
        <v>3</v>
      </c>
      <c r="P35" s="57">
        <v>2</v>
      </c>
      <c r="Q35" s="58">
        <v>3</v>
      </c>
    </row>
    <row r="36" spans="1:27" x14ac:dyDescent="0.2">
      <c r="F36" s="56" t="s">
        <v>131</v>
      </c>
      <c r="G36" s="57">
        <v>2</v>
      </c>
      <c r="H36" s="57">
        <v>2.5</v>
      </c>
      <c r="I36" s="57">
        <v>3</v>
      </c>
      <c r="J36" s="57">
        <v>3</v>
      </c>
      <c r="K36" s="57">
        <v>3.5</v>
      </c>
      <c r="L36" s="57">
        <v>2</v>
      </c>
      <c r="M36" s="57">
        <v>2.5</v>
      </c>
      <c r="N36" s="57">
        <v>2.5</v>
      </c>
      <c r="O36" s="57">
        <v>3</v>
      </c>
      <c r="P36" s="57">
        <v>2</v>
      </c>
      <c r="Q36" s="58">
        <v>3</v>
      </c>
    </row>
    <row r="37" spans="1:27" x14ac:dyDescent="0.2">
      <c r="F37" s="56" t="s">
        <v>132</v>
      </c>
      <c r="G37" s="57">
        <v>2</v>
      </c>
      <c r="H37" s="57">
        <v>2.5</v>
      </c>
      <c r="I37" s="57">
        <v>3</v>
      </c>
      <c r="J37" s="57">
        <v>3</v>
      </c>
      <c r="K37" s="57">
        <v>3.5</v>
      </c>
      <c r="L37" s="57">
        <v>2</v>
      </c>
      <c r="M37" s="57">
        <v>2.5</v>
      </c>
      <c r="N37" s="57">
        <v>2.5</v>
      </c>
      <c r="O37" s="57">
        <v>3</v>
      </c>
      <c r="P37" s="57">
        <v>2</v>
      </c>
      <c r="Q37" s="58">
        <v>3</v>
      </c>
      <c r="T37" s="18"/>
      <c r="U37" s="20"/>
      <c r="V37" s="8"/>
      <c r="W37" s="8"/>
      <c r="X37" s="8"/>
      <c r="Y37" s="8"/>
      <c r="Z37" s="8"/>
      <c r="AA37" s="8"/>
    </row>
    <row r="38" spans="1:27" x14ac:dyDescent="0.2">
      <c r="F38" s="56" t="s">
        <v>123</v>
      </c>
      <c r="G38" s="57">
        <v>2</v>
      </c>
      <c r="H38" s="57">
        <v>2.5</v>
      </c>
      <c r="I38" s="57">
        <v>3</v>
      </c>
      <c r="J38" s="57">
        <v>3</v>
      </c>
      <c r="K38" s="57">
        <v>3.5</v>
      </c>
      <c r="L38" s="57">
        <v>2</v>
      </c>
      <c r="M38" s="57">
        <v>2.5</v>
      </c>
      <c r="N38" s="57">
        <v>2.5</v>
      </c>
      <c r="O38" s="57">
        <v>3</v>
      </c>
      <c r="P38" s="57">
        <v>2</v>
      </c>
      <c r="Q38" s="58">
        <v>3</v>
      </c>
      <c r="T38" s="21"/>
      <c r="U38" s="18"/>
      <c r="V38" s="8"/>
      <c r="W38" s="8"/>
      <c r="X38" s="8"/>
      <c r="Y38" s="8"/>
      <c r="Z38" s="8"/>
      <c r="AA38" s="8"/>
    </row>
    <row r="39" spans="1:27" x14ac:dyDescent="0.2">
      <c r="F39" s="56" t="s">
        <v>101</v>
      </c>
      <c r="G39" s="57">
        <v>1.5</v>
      </c>
      <c r="H39" s="57">
        <v>2</v>
      </c>
      <c r="I39" s="57">
        <v>2.5</v>
      </c>
      <c r="J39" s="57">
        <v>2.5</v>
      </c>
      <c r="K39" s="57">
        <v>3</v>
      </c>
      <c r="L39" s="57">
        <v>1.5</v>
      </c>
      <c r="M39" s="57">
        <v>2</v>
      </c>
      <c r="N39" s="57">
        <v>2</v>
      </c>
      <c r="O39" s="57">
        <v>2.5</v>
      </c>
      <c r="P39" s="57">
        <v>1.5</v>
      </c>
      <c r="Q39" s="58">
        <v>2.5</v>
      </c>
      <c r="T39" s="21"/>
      <c r="U39" s="18"/>
      <c r="V39" s="8"/>
      <c r="W39" s="8"/>
      <c r="X39" s="8"/>
      <c r="Y39" s="8"/>
      <c r="Z39" s="8"/>
      <c r="AA39" s="8"/>
    </row>
    <row r="40" spans="1:27" x14ac:dyDescent="0.2">
      <c r="C40" s="1" t="s">
        <v>21</v>
      </c>
      <c r="D40" s="8">
        <v>0.2</v>
      </c>
      <c r="F40" s="5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8"/>
      <c r="T40" s="21"/>
      <c r="U40" s="18"/>
      <c r="V40" s="8"/>
      <c r="W40" s="8"/>
      <c r="X40" s="8"/>
      <c r="Y40" s="8"/>
      <c r="Z40" s="8"/>
      <c r="AA40" s="8"/>
    </row>
    <row r="41" spans="1:27" x14ac:dyDescent="0.2">
      <c r="C41" s="1" t="s">
        <v>22</v>
      </c>
      <c r="D41" s="8">
        <v>0.2</v>
      </c>
      <c r="F41" s="56" t="s">
        <v>173</v>
      </c>
      <c r="G41" s="57">
        <v>1.5</v>
      </c>
      <c r="H41" s="57">
        <v>2</v>
      </c>
      <c r="I41" s="57">
        <v>2.5</v>
      </c>
      <c r="J41" s="57">
        <v>2.5</v>
      </c>
      <c r="K41" s="57">
        <v>3</v>
      </c>
      <c r="L41" s="57">
        <v>1.5</v>
      </c>
      <c r="M41" s="57">
        <v>2</v>
      </c>
      <c r="N41" s="57">
        <v>2</v>
      </c>
      <c r="O41" s="57">
        <v>2.5</v>
      </c>
      <c r="P41" s="57">
        <v>1.5</v>
      </c>
      <c r="Q41" s="58">
        <v>2.5</v>
      </c>
      <c r="T41" s="21"/>
      <c r="U41" s="18"/>
      <c r="V41" s="8"/>
      <c r="W41" s="8"/>
      <c r="X41" s="8"/>
      <c r="Y41" s="8"/>
      <c r="Z41" s="8"/>
      <c r="AA41" s="8"/>
    </row>
    <row r="42" spans="1:27" x14ac:dyDescent="0.2">
      <c r="F42" s="56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8"/>
      <c r="T42" s="21"/>
      <c r="U42" s="18"/>
      <c r="V42" s="8"/>
      <c r="W42" s="8"/>
      <c r="X42" s="8"/>
      <c r="Y42" s="8"/>
      <c r="Z42" s="8"/>
      <c r="AA42" s="8"/>
    </row>
    <row r="43" spans="1:27" x14ac:dyDescent="0.2">
      <c r="F43" s="56" t="s">
        <v>116</v>
      </c>
      <c r="G43" s="57">
        <v>2.5</v>
      </c>
      <c r="H43" s="57">
        <v>3</v>
      </c>
      <c r="I43" s="57">
        <v>3.5</v>
      </c>
      <c r="J43" s="57">
        <v>3.5</v>
      </c>
      <c r="K43" s="57">
        <v>4</v>
      </c>
      <c r="L43" s="57">
        <v>2.5</v>
      </c>
      <c r="M43" s="57">
        <v>3</v>
      </c>
      <c r="N43" s="57">
        <v>3</v>
      </c>
      <c r="O43" s="57">
        <v>4</v>
      </c>
      <c r="P43" s="57">
        <v>2.5</v>
      </c>
      <c r="Q43" s="58">
        <v>3.5</v>
      </c>
      <c r="T43" s="21"/>
      <c r="U43" s="18"/>
      <c r="V43" s="8"/>
      <c r="W43" s="8"/>
      <c r="X43" s="8"/>
      <c r="Y43" s="8"/>
      <c r="Z43" s="8"/>
      <c r="AA43" s="8"/>
    </row>
    <row r="44" spans="1:27" x14ac:dyDescent="0.2">
      <c r="A44" s="1" t="s">
        <v>19</v>
      </c>
      <c r="F44" s="56" t="s">
        <v>133</v>
      </c>
      <c r="G44" s="57">
        <v>5.5</v>
      </c>
      <c r="H44" s="57">
        <v>7</v>
      </c>
      <c r="I44" s="57">
        <v>8</v>
      </c>
      <c r="J44" s="57">
        <v>8.5</v>
      </c>
      <c r="K44" s="57">
        <v>9.5</v>
      </c>
      <c r="L44" s="57">
        <v>5.5</v>
      </c>
      <c r="M44" s="57">
        <v>6.5</v>
      </c>
      <c r="N44" s="57">
        <v>7</v>
      </c>
      <c r="O44" s="57">
        <v>9</v>
      </c>
      <c r="P44" s="57">
        <v>5.5</v>
      </c>
      <c r="Q44" s="58">
        <v>8.5</v>
      </c>
      <c r="T44" s="21"/>
      <c r="U44" s="18"/>
    </row>
    <row r="45" spans="1:27" x14ac:dyDescent="0.2">
      <c r="A45" s="4" t="s">
        <v>9</v>
      </c>
      <c r="F45" s="56" t="s">
        <v>82</v>
      </c>
      <c r="G45" s="57">
        <v>5</v>
      </c>
      <c r="H45" s="57">
        <v>6</v>
      </c>
      <c r="I45" s="57">
        <v>7</v>
      </c>
      <c r="J45" s="57">
        <v>7.5</v>
      </c>
      <c r="K45" s="57">
        <v>8.5</v>
      </c>
      <c r="L45" s="57">
        <v>5</v>
      </c>
      <c r="M45" s="57">
        <v>5.5</v>
      </c>
      <c r="N45" s="57">
        <v>6</v>
      </c>
      <c r="O45" s="57">
        <v>7.5</v>
      </c>
      <c r="P45" s="57">
        <v>5</v>
      </c>
      <c r="Q45" s="58">
        <v>7.5</v>
      </c>
      <c r="T45" s="21"/>
      <c r="U45" s="18"/>
      <c r="V45" s="10"/>
      <c r="W45" s="10"/>
      <c r="X45" s="10"/>
      <c r="Y45" s="10"/>
      <c r="Z45" s="10"/>
      <c r="AA45" s="10"/>
    </row>
    <row r="46" spans="1:27" x14ac:dyDescent="0.2">
      <c r="A46" s="5" t="s">
        <v>10</v>
      </c>
      <c r="F46" s="63" t="s">
        <v>44</v>
      </c>
      <c r="G46" s="57">
        <v>5</v>
      </c>
      <c r="H46" s="57">
        <v>6.5</v>
      </c>
      <c r="I46" s="57">
        <v>7.5</v>
      </c>
      <c r="J46" s="57">
        <v>8</v>
      </c>
      <c r="K46" s="57">
        <v>9</v>
      </c>
      <c r="L46" s="57">
        <v>5</v>
      </c>
      <c r="M46" s="57">
        <v>6</v>
      </c>
      <c r="N46" s="57">
        <v>6.5</v>
      </c>
      <c r="O46" s="57">
        <v>8</v>
      </c>
      <c r="P46" s="57">
        <v>5</v>
      </c>
      <c r="Q46" s="58">
        <v>8</v>
      </c>
      <c r="T46" s="21"/>
      <c r="U46" s="18"/>
      <c r="V46" s="10"/>
      <c r="W46" s="10"/>
      <c r="X46" s="10"/>
      <c r="Y46" s="10"/>
      <c r="Z46" s="10"/>
      <c r="AA46" s="10"/>
    </row>
    <row r="47" spans="1:27" ht="13.5" thickBot="1" x14ac:dyDescent="0.25">
      <c r="A47" s="5" t="s">
        <v>11</v>
      </c>
      <c r="F47" s="136" t="s">
        <v>124</v>
      </c>
      <c r="G47" s="57">
        <v>3</v>
      </c>
      <c r="H47" s="57">
        <v>4</v>
      </c>
      <c r="I47" s="57">
        <v>4.5</v>
      </c>
      <c r="J47" s="57">
        <v>5</v>
      </c>
      <c r="K47" s="57">
        <v>5.5</v>
      </c>
      <c r="L47" s="57">
        <v>3</v>
      </c>
      <c r="M47" s="57">
        <v>3.5</v>
      </c>
      <c r="N47" s="57">
        <v>4</v>
      </c>
      <c r="O47" s="57">
        <v>5</v>
      </c>
      <c r="P47" s="57">
        <v>3</v>
      </c>
      <c r="Q47" s="58">
        <v>5</v>
      </c>
      <c r="T47" s="21"/>
      <c r="U47" s="18"/>
      <c r="V47" s="10"/>
      <c r="W47" s="10"/>
      <c r="X47" s="10"/>
      <c r="Y47" s="10"/>
      <c r="Z47" s="10"/>
      <c r="AA47" s="10"/>
    </row>
    <row r="48" spans="1:27" x14ac:dyDescent="0.2">
      <c r="A48" s="5" t="s">
        <v>12</v>
      </c>
      <c r="F48" s="138" t="s">
        <v>150</v>
      </c>
      <c r="G48" s="139">
        <v>0.5</v>
      </c>
      <c r="H48" s="139">
        <v>0.5</v>
      </c>
      <c r="I48" s="139">
        <v>0.5</v>
      </c>
      <c r="J48" s="139">
        <v>0.5</v>
      </c>
      <c r="K48" s="139">
        <v>0.5</v>
      </c>
      <c r="L48" s="139">
        <v>0.5</v>
      </c>
      <c r="M48" s="139">
        <v>0.5</v>
      </c>
      <c r="N48" s="139">
        <v>0.5</v>
      </c>
      <c r="O48" s="139">
        <v>0.5</v>
      </c>
      <c r="P48" s="139">
        <v>0.5</v>
      </c>
      <c r="Q48" s="140">
        <v>0.5</v>
      </c>
      <c r="U48" s="10"/>
      <c r="V48" s="10"/>
      <c r="W48" s="10"/>
      <c r="X48" s="10"/>
      <c r="Y48" s="10"/>
      <c r="Z48" s="10"/>
      <c r="AA48" s="10"/>
    </row>
    <row r="49" spans="1:25" x14ac:dyDescent="0.2">
      <c r="A49" s="5" t="s">
        <v>13</v>
      </c>
      <c r="F49" s="141" t="s">
        <v>134</v>
      </c>
      <c r="G49" s="137">
        <v>1.5</v>
      </c>
      <c r="H49" s="137">
        <v>2</v>
      </c>
      <c r="I49" s="137">
        <v>2.5</v>
      </c>
      <c r="J49" s="137">
        <v>2.5</v>
      </c>
      <c r="K49" s="137">
        <v>3</v>
      </c>
      <c r="L49" s="137">
        <v>1.5</v>
      </c>
      <c r="M49" s="137">
        <v>2</v>
      </c>
      <c r="N49" s="137">
        <v>2</v>
      </c>
      <c r="O49" s="137">
        <v>2.5</v>
      </c>
      <c r="P49" s="137">
        <v>1.5</v>
      </c>
      <c r="Q49" s="142">
        <v>2.5</v>
      </c>
      <c r="V49" s="18"/>
      <c r="W49" s="18"/>
      <c r="X49" s="18"/>
      <c r="Y49" s="18"/>
    </row>
    <row r="50" spans="1:25" x14ac:dyDescent="0.2">
      <c r="A50" s="5" t="s">
        <v>14</v>
      </c>
      <c r="F50" s="141" t="s">
        <v>140</v>
      </c>
      <c r="G50" s="137">
        <v>2</v>
      </c>
      <c r="H50" s="137">
        <v>2.5</v>
      </c>
      <c r="I50" s="137">
        <v>3</v>
      </c>
      <c r="J50" s="137">
        <v>3</v>
      </c>
      <c r="K50" s="137">
        <v>3.5</v>
      </c>
      <c r="L50" s="137">
        <v>2</v>
      </c>
      <c r="M50" s="137">
        <v>2.5</v>
      </c>
      <c r="N50" s="137">
        <v>2.5</v>
      </c>
      <c r="O50" s="137">
        <v>3</v>
      </c>
      <c r="P50" s="137">
        <v>2</v>
      </c>
      <c r="Q50" s="142">
        <v>3</v>
      </c>
    </row>
    <row r="51" spans="1:25" x14ac:dyDescent="0.2">
      <c r="A51" s="5" t="s">
        <v>15</v>
      </c>
      <c r="F51" s="141" t="s">
        <v>135</v>
      </c>
      <c r="G51" s="137">
        <v>2</v>
      </c>
      <c r="H51" s="137">
        <v>2.5</v>
      </c>
      <c r="I51" s="137">
        <v>3</v>
      </c>
      <c r="J51" s="137">
        <v>3</v>
      </c>
      <c r="K51" s="137">
        <v>3.5</v>
      </c>
      <c r="L51" s="137">
        <v>2</v>
      </c>
      <c r="M51" s="137">
        <v>2.5</v>
      </c>
      <c r="N51" s="137">
        <v>2.5</v>
      </c>
      <c r="O51" s="137">
        <v>3</v>
      </c>
      <c r="P51" s="137">
        <v>2</v>
      </c>
      <c r="Q51" s="142">
        <v>3</v>
      </c>
    </row>
    <row r="52" spans="1:25" x14ac:dyDescent="0.2">
      <c r="A52" s="5" t="s">
        <v>16</v>
      </c>
      <c r="F52" s="141" t="s">
        <v>136</v>
      </c>
      <c r="G52" s="137">
        <v>2</v>
      </c>
      <c r="H52" s="137">
        <v>2.5</v>
      </c>
      <c r="I52" s="137">
        <v>3</v>
      </c>
      <c r="J52" s="137">
        <v>3</v>
      </c>
      <c r="K52" s="137">
        <v>3.5</v>
      </c>
      <c r="L52" s="137">
        <v>2</v>
      </c>
      <c r="M52" s="137">
        <v>2.5</v>
      </c>
      <c r="N52" s="137">
        <v>2.5</v>
      </c>
      <c r="O52" s="137">
        <v>3</v>
      </c>
      <c r="P52" s="137">
        <v>2</v>
      </c>
      <c r="Q52" s="142">
        <v>3</v>
      </c>
    </row>
    <row r="53" spans="1:25" x14ac:dyDescent="0.2">
      <c r="A53" s="5" t="s">
        <v>17</v>
      </c>
      <c r="F53" s="143" t="s">
        <v>57</v>
      </c>
      <c r="G53" s="137">
        <v>2</v>
      </c>
      <c r="H53" s="137">
        <v>2.5</v>
      </c>
      <c r="I53" s="137">
        <v>3</v>
      </c>
      <c r="J53" s="137">
        <v>3</v>
      </c>
      <c r="K53" s="137">
        <v>3.5</v>
      </c>
      <c r="L53" s="137">
        <v>2</v>
      </c>
      <c r="M53" s="137">
        <v>2.5</v>
      </c>
      <c r="N53" s="137">
        <v>2.5</v>
      </c>
      <c r="O53" s="137">
        <v>3</v>
      </c>
      <c r="P53" s="137">
        <v>2</v>
      </c>
      <c r="Q53" s="142">
        <v>3</v>
      </c>
    </row>
    <row r="54" spans="1:25" x14ac:dyDescent="0.2">
      <c r="A54" s="5" t="s">
        <v>18</v>
      </c>
      <c r="F54" s="143" t="s">
        <v>58</v>
      </c>
      <c r="G54" s="137">
        <v>2</v>
      </c>
      <c r="H54" s="137">
        <v>2.5</v>
      </c>
      <c r="I54" s="137">
        <v>3</v>
      </c>
      <c r="J54" s="137">
        <v>3</v>
      </c>
      <c r="K54" s="137">
        <v>3.5</v>
      </c>
      <c r="L54" s="137">
        <v>2</v>
      </c>
      <c r="M54" s="137">
        <v>2.5</v>
      </c>
      <c r="N54" s="137">
        <v>2.5</v>
      </c>
      <c r="O54" s="137">
        <v>3</v>
      </c>
      <c r="P54" s="137">
        <v>2</v>
      </c>
      <c r="Q54" s="142">
        <v>3</v>
      </c>
    </row>
    <row r="55" spans="1:25" x14ac:dyDescent="0.2">
      <c r="C55" s="14"/>
      <c r="F55" s="141" t="s">
        <v>137</v>
      </c>
      <c r="G55" s="137">
        <v>3</v>
      </c>
      <c r="H55" s="137">
        <v>3.5</v>
      </c>
      <c r="I55" s="137">
        <v>4</v>
      </c>
      <c r="J55" s="137">
        <v>4.5</v>
      </c>
      <c r="K55" s="137">
        <v>5</v>
      </c>
      <c r="L55" s="137">
        <v>3</v>
      </c>
      <c r="M55" s="137">
        <v>3.5</v>
      </c>
      <c r="N55" s="137">
        <v>3.5</v>
      </c>
      <c r="O55" s="137">
        <v>4.5</v>
      </c>
      <c r="P55" s="137">
        <v>3</v>
      </c>
      <c r="Q55" s="142">
        <v>4.5</v>
      </c>
    </row>
    <row r="56" spans="1:25" x14ac:dyDescent="0.2">
      <c r="A56" s="14" t="s">
        <v>23</v>
      </c>
      <c r="B56" s="14"/>
      <c r="D56" s="14"/>
      <c r="F56" s="141" t="s">
        <v>138</v>
      </c>
      <c r="G56" s="137">
        <v>5.5</v>
      </c>
      <c r="H56" s="137">
        <v>7</v>
      </c>
      <c r="I56" s="137">
        <v>8</v>
      </c>
      <c r="J56" s="137">
        <v>8.5</v>
      </c>
      <c r="K56" s="137">
        <v>9.5</v>
      </c>
      <c r="L56" s="137">
        <v>5.5</v>
      </c>
      <c r="M56" s="137">
        <v>6.5</v>
      </c>
      <c r="N56" s="137">
        <v>7</v>
      </c>
      <c r="O56" s="137">
        <v>9</v>
      </c>
      <c r="P56" s="137">
        <v>5.5</v>
      </c>
      <c r="Q56" s="142">
        <v>8.5</v>
      </c>
    </row>
    <row r="57" spans="1:25" x14ac:dyDescent="0.2">
      <c r="F57" s="141" t="s">
        <v>117</v>
      </c>
      <c r="G57" s="137">
        <v>5</v>
      </c>
      <c r="H57" s="137">
        <v>6.5</v>
      </c>
      <c r="I57" s="137">
        <v>7.5</v>
      </c>
      <c r="J57" s="137">
        <v>8</v>
      </c>
      <c r="K57" s="137">
        <v>9</v>
      </c>
      <c r="L57" s="137">
        <v>5</v>
      </c>
      <c r="M57" s="137">
        <v>6</v>
      </c>
      <c r="N57" s="137">
        <v>6.5</v>
      </c>
      <c r="O57" s="137">
        <v>8</v>
      </c>
      <c r="P57" s="137">
        <v>5</v>
      </c>
      <c r="Q57" s="142">
        <v>8</v>
      </c>
    </row>
    <row r="58" spans="1:25" ht="13.5" thickBot="1" x14ac:dyDescent="0.25">
      <c r="A58" s="1" t="s">
        <v>25</v>
      </c>
      <c r="F58" s="144" t="s">
        <v>151</v>
      </c>
      <c r="G58" s="145">
        <v>3.5</v>
      </c>
      <c r="H58" s="145">
        <v>4.5</v>
      </c>
      <c r="I58" s="145">
        <v>5</v>
      </c>
      <c r="J58" s="145">
        <v>5.5</v>
      </c>
      <c r="K58" s="145">
        <v>6</v>
      </c>
      <c r="L58" s="145">
        <v>3.5</v>
      </c>
      <c r="M58" s="145">
        <v>4</v>
      </c>
      <c r="N58" s="145">
        <v>4.5</v>
      </c>
      <c r="O58" s="145">
        <v>5.5</v>
      </c>
      <c r="P58" s="145">
        <v>3.5</v>
      </c>
      <c r="Q58" s="146">
        <v>5.5</v>
      </c>
    </row>
    <row r="59" spans="1:25" x14ac:dyDescent="0.2">
      <c r="A59" s="8">
        <v>0</v>
      </c>
      <c r="F59" s="6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25" x14ac:dyDescent="0.2">
      <c r="A60" s="8">
        <v>0.05</v>
      </c>
      <c r="F60" s="23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</row>
    <row r="61" spans="1:25" x14ac:dyDescent="0.2">
      <c r="F61" s="23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2" spans="1:25" x14ac:dyDescent="0.2">
      <c r="A62" s="1" t="s">
        <v>26</v>
      </c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</row>
    <row r="63" spans="1:25" x14ac:dyDescent="0.2">
      <c r="A63" s="8">
        <v>0</v>
      </c>
      <c r="F63" s="6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4" spans="1:25" x14ac:dyDescent="0.2">
      <c r="A64" s="8">
        <v>0.01</v>
      </c>
      <c r="F64" s="6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</row>
    <row r="65" spans="1:17" x14ac:dyDescent="0.2">
      <c r="A65" s="8">
        <v>0.02</v>
      </c>
      <c r="F65" s="6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6" spans="1:17" x14ac:dyDescent="0.2">
      <c r="A66" s="8">
        <v>0.03</v>
      </c>
      <c r="F66" s="6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</row>
    <row r="67" spans="1:17" x14ac:dyDescent="0.2">
      <c r="A67" s="8">
        <v>0.04</v>
      </c>
      <c r="F67" s="6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8" spans="1:17" x14ac:dyDescent="0.2">
      <c r="A68" s="8">
        <v>0.05</v>
      </c>
      <c r="F68" s="6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</row>
    <row r="69" spans="1:17" x14ac:dyDescent="0.2">
      <c r="A69" s="8">
        <v>0.06</v>
      </c>
      <c r="F69" s="6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0" spans="1:17" x14ac:dyDescent="0.2">
      <c r="A70" s="8">
        <v>7.0000000000000007E-2</v>
      </c>
      <c r="F70" s="6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</row>
    <row r="71" spans="1:17" x14ac:dyDescent="0.2">
      <c r="A71" s="8">
        <v>0.08</v>
      </c>
      <c r="F71" s="6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1:17" x14ac:dyDescent="0.2">
      <c r="A72" s="8">
        <v>0.09</v>
      </c>
      <c r="F72" s="6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1:17" x14ac:dyDescent="0.2">
      <c r="A73" s="8">
        <v>0.1</v>
      </c>
      <c r="F73" s="6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</row>
    <row r="74" spans="1:17" x14ac:dyDescent="0.2">
      <c r="A74" s="8">
        <v>0.12</v>
      </c>
      <c r="F74" s="6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1:17" x14ac:dyDescent="0.2">
      <c r="A75" s="8">
        <v>0.13</v>
      </c>
      <c r="F75" s="6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  <row r="76" spans="1:17" x14ac:dyDescent="0.2">
      <c r="A76" s="8">
        <v>0.14000000000000001</v>
      </c>
      <c r="F76" s="6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</row>
    <row r="77" spans="1:17" ht="13.5" thickBot="1" x14ac:dyDescent="0.25">
      <c r="A77" s="8">
        <v>0.15</v>
      </c>
      <c r="F77" s="6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</row>
    <row r="78" spans="1:17" ht="14.25" thickTop="1" thickBot="1" x14ac:dyDescent="0.25">
      <c r="A78" s="1" t="s">
        <v>27</v>
      </c>
      <c r="F78" s="65" t="s">
        <v>32</v>
      </c>
      <c r="G78" s="7" t="s">
        <v>10</v>
      </c>
      <c r="H78" s="7" t="s">
        <v>11</v>
      </c>
      <c r="I78" s="7" t="s">
        <v>12</v>
      </c>
      <c r="J78" s="7" t="s">
        <v>13</v>
      </c>
      <c r="K78" s="7" t="s">
        <v>15</v>
      </c>
      <c r="L78" s="7" t="s">
        <v>16</v>
      </c>
      <c r="M78" s="7" t="s">
        <v>18</v>
      </c>
      <c r="N78" s="7" t="s">
        <v>85</v>
      </c>
      <c r="O78" s="7" t="s">
        <v>86</v>
      </c>
      <c r="P78" s="7" t="s">
        <v>87</v>
      </c>
      <c r="Q78" s="7" t="s">
        <v>96</v>
      </c>
    </row>
    <row r="79" spans="1:17" x14ac:dyDescent="0.2">
      <c r="A79" s="8">
        <v>0</v>
      </c>
      <c r="F79" s="66" t="s">
        <v>99</v>
      </c>
      <c r="G79" s="102">
        <v>0.1</v>
      </c>
      <c r="H79" s="129">
        <v>0.1</v>
      </c>
      <c r="I79" s="129">
        <v>0.1</v>
      </c>
      <c r="J79" s="129">
        <v>0.1</v>
      </c>
      <c r="K79" s="129">
        <v>0.1</v>
      </c>
      <c r="L79" s="129">
        <v>0.1</v>
      </c>
      <c r="M79" s="129">
        <v>0.1</v>
      </c>
      <c r="N79" s="129">
        <v>0.1</v>
      </c>
      <c r="O79" s="129">
        <v>0.1</v>
      </c>
      <c r="P79" s="129">
        <v>0.1</v>
      </c>
      <c r="Q79" s="130">
        <v>0.1</v>
      </c>
    </row>
    <row r="80" spans="1:17" x14ac:dyDescent="0.2">
      <c r="A80" s="8">
        <v>0.03</v>
      </c>
      <c r="F80" s="68" t="s">
        <v>208</v>
      </c>
      <c r="G80" s="104">
        <v>0.1</v>
      </c>
      <c r="H80" s="131">
        <v>0.1</v>
      </c>
      <c r="I80" s="131">
        <v>0.1</v>
      </c>
      <c r="J80" s="131">
        <v>0.1</v>
      </c>
      <c r="K80" s="131">
        <v>0.1</v>
      </c>
      <c r="L80" s="131">
        <v>0.1</v>
      </c>
      <c r="M80" s="131">
        <v>0.1</v>
      </c>
      <c r="N80" s="131">
        <v>0.1</v>
      </c>
      <c r="O80" s="131">
        <v>0.1</v>
      </c>
      <c r="P80" s="131">
        <v>0.1</v>
      </c>
      <c r="Q80" s="132">
        <v>0.1</v>
      </c>
    </row>
    <row r="81" spans="1:17" x14ac:dyDescent="0.2">
      <c r="A81" s="8">
        <v>0.05</v>
      </c>
      <c r="F81" s="68" t="s">
        <v>181</v>
      </c>
      <c r="G81" s="104">
        <v>0.1</v>
      </c>
      <c r="H81" s="131">
        <v>0.1</v>
      </c>
      <c r="I81" s="131">
        <v>0.2</v>
      </c>
      <c r="J81" s="131">
        <v>0.1</v>
      </c>
      <c r="K81" s="131">
        <v>0.1</v>
      </c>
      <c r="L81" s="131">
        <v>0.2</v>
      </c>
      <c r="M81" s="131">
        <v>0.2</v>
      </c>
      <c r="N81" s="131">
        <v>0.1</v>
      </c>
      <c r="O81" s="131">
        <v>0.1</v>
      </c>
      <c r="P81" s="131">
        <v>0.2</v>
      </c>
      <c r="Q81" s="132">
        <v>0.1</v>
      </c>
    </row>
    <row r="82" spans="1:17" x14ac:dyDescent="0.2">
      <c r="A82" s="8">
        <v>0.08</v>
      </c>
      <c r="F82" s="72" t="s">
        <v>152</v>
      </c>
      <c r="G82" s="104">
        <v>0.2</v>
      </c>
      <c r="H82" s="131">
        <v>0.2</v>
      </c>
      <c r="I82" s="131">
        <v>0.3</v>
      </c>
      <c r="J82" s="131">
        <v>0.2</v>
      </c>
      <c r="K82" s="131">
        <v>0.2</v>
      </c>
      <c r="L82" s="131">
        <v>0.4</v>
      </c>
      <c r="M82" s="131">
        <v>0.5</v>
      </c>
      <c r="N82" s="131">
        <v>0.2</v>
      </c>
      <c r="O82" s="131">
        <v>0.1</v>
      </c>
      <c r="P82" s="131">
        <v>0.4</v>
      </c>
      <c r="Q82" s="132">
        <v>0.1</v>
      </c>
    </row>
    <row r="83" spans="1:17" x14ac:dyDescent="0.2">
      <c r="A83" s="8">
        <v>0.09</v>
      </c>
      <c r="F83" s="72" t="s">
        <v>182</v>
      </c>
      <c r="G83" s="104">
        <v>0.1</v>
      </c>
      <c r="H83" s="131">
        <v>0.1</v>
      </c>
      <c r="I83" s="131">
        <v>0.1</v>
      </c>
      <c r="J83" s="131">
        <v>0.1</v>
      </c>
      <c r="K83" s="131">
        <v>0.1</v>
      </c>
      <c r="L83" s="131">
        <v>0.1</v>
      </c>
      <c r="M83" s="131">
        <v>0.1</v>
      </c>
      <c r="N83" s="131">
        <v>0.1</v>
      </c>
      <c r="O83" s="131">
        <v>0.1</v>
      </c>
      <c r="P83" s="131">
        <v>0.1</v>
      </c>
      <c r="Q83" s="132">
        <v>0.1</v>
      </c>
    </row>
    <row r="84" spans="1:17" x14ac:dyDescent="0.2">
      <c r="A84" s="8">
        <v>0.1</v>
      </c>
      <c r="F84" s="72" t="s">
        <v>209</v>
      </c>
      <c r="G84" s="104">
        <v>0.2</v>
      </c>
      <c r="H84" s="131">
        <v>0.2</v>
      </c>
      <c r="I84" s="131">
        <v>0.2</v>
      </c>
      <c r="J84" s="131">
        <v>0.3</v>
      </c>
      <c r="K84" s="131">
        <v>0.3</v>
      </c>
      <c r="L84" s="131">
        <v>0.2</v>
      </c>
      <c r="M84" s="131">
        <v>0.2</v>
      </c>
      <c r="N84" s="131">
        <v>0.2</v>
      </c>
      <c r="O84" s="131">
        <v>0.3</v>
      </c>
      <c r="P84" s="131">
        <v>0.2</v>
      </c>
      <c r="Q84" s="132">
        <v>0.4</v>
      </c>
    </row>
    <row r="85" spans="1:17" x14ac:dyDescent="0.2">
      <c r="A85" s="8"/>
      <c r="F85" s="68" t="s">
        <v>210</v>
      </c>
      <c r="G85" s="104">
        <v>0.2</v>
      </c>
      <c r="H85" s="131">
        <v>0.4</v>
      </c>
      <c r="I85" s="131">
        <v>0.3</v>
      </c>
      <c r="J85" s="131">
        <v>0.2</v>
      </c>
      <c r="K85" s="131">
        <v>0.2</v>
      </c>
      <c r="L85" s="131">
        <v>0.5</v>
      </c>
      <c r="M85" s="131">
        <v>0.5</v>
      </c>
      <c r="N85" s="131">
        <v>0.5</v>
      </c>
      <c r="O85" s="131">
        <v>0.2</v>
      </c>
      <c r="P85" s="131">
        <v>0.6</v>
      </c>
      <c r="Q85" s="132">
        <v>0.2</v>
      </c>
    </row>
    <row r="86" spans="1:17" x14ac:dyDescent="0.2">
      <c r="F86" s="73" t="s">
        <v>211</v>
      </c>
      <c r="G86" s="104">
        <v>0.4</v>
      </c>
      <c r="H86" s="131">
        <v>0.5</v>
      </c>
      <c r="I86" s="131">
        <v>0.6</v>
      </c>
      <c r="J86" s="131">
        <v>0.3</v>
      </c>
      <c r="K86" s="131">
        <v>0.3</v>
      </c>
      <c r="L86" s="131">
        <v>0.6</v>
      </c>
      <c r="M86" s="131">
        <v>0.7</v>
      </c>
      <c r="N86" s="131">
        <v>0.5</v>
      </c>
      <c r="O86" s="131">
        <v>0.2</v>
      </c>
      <c r="P86" s="131">
        <v>0.7</v>
      </c>
      <c r="Q86" s="132">
        <v>0.4</v>
      </c>
    </row>
    <row r="87" spans="1:17" x14ac:dyDescent="0.2">
      <c r="A87" s="1" t="s">
        <v>28</v>
      </c>
      <c r="F87" s="73" t="s">
        <v>212</v>
      </c>
      <c r="G87" s="104">
        <v>0.4</v>
      </c>
      <c r="H87" s="131">
        <v>0.4</v>
      </c>
      <c r="I87" s="131">
        <v>0.3</v>
      </c>
      <c r="J87" s="131">
        <v>0.3</v>
      </c>
      <c r="K87" s="131">
        <v>0.3</v>
      </c>
      <c r="L87" s="131">
        <v>0.5</v>
      </c>
      <c r="M87" s="131">
        <v>0.5</v>
      </c>
      <c r="N87" s="131">
        <v>0.5</v>
      </c>
      <c r="O87" s="131">
        <v>0.3</v>
      </c>
      <c r="P87" s="131">
        <v>0.5</v>
      </c>
      <c r="Q87" s="132">
        <v>0.4</v>
      </c>
    </row>
    <row r="88" spans="1:17" x14ac:dyDescent="0.2">
      <c r="A88" s="8">
        <v>0</v>
      </c>
      <c r="F88" s="68" t="s">
        <v>183</v>
      </c>
      <c r="G88" s="104">
        <v>0.2</v>
      </c>
      <c r="H88" s="131">
        <v>0.4</v>
      </c>
      <c r="I88" s="131">
        <v>0.5</v>
      </c>
      <c r="J88" s="131">
        <v>0.3</v>
      </c>
      <c r="K88" s="131">
        <v>0.3</v>
      </c>
      <c r="L88" s="131">
        <v>0.4</v>
      </c>
      <c r="M88" s="131">
        <v>0.5</v>
      </c>
      <c r="N88" s="131">
        <v>0.4</v>
      </c>
      <c r="O88" s="131">
        <v>0.3</v>
      </c>
      <c r="P88" s="131">
        <v>0.5</v>
      </c>
      <c r="Q88" s="132">
        <v>0.4</v>
      </c>
    </row>
    <row r="89" spans="1:17" x14ac:dyDescent="0.2">
      <c r="A89" s="8">
        <v>0.08</v>
      </c>
      <c r="F89" s="74" t="s">
        <v>213</v>
      </c>
      <c r="G89" s="104">
        <v>0.4</v>
      </c>
      <c r="H89" s="131">
        <v>0.5</v>
      </c>
      <c r="I89" s="131">
        <v>0.5</v>
      </c>
      <c r="J89" s="131">
        <v>0.3</v>
      </c>
      <c r="K89" s="131">
        <v>0.4</v>
      </c>
      <c r="L89" s="131">
        <v>0.5</v>
      </c>
      <c r="M89" s="131">
        <v>0.6</v>
      </c>
      <c r="N89" s="131">
        <v>0.5</v>
      </c>
      <c r="O89" s="131">
        <v>0.3</v>
      </c>
      <c r="P89" s="131">
        <v>0.5</v>
      </c>
      <c r="Q89" s="132">
        <v>0.3</v>
      </c>
    </row>
    <row r="90" spans="1:17" x14ac:dyDescent="0.2">
      <c r="A90" s="8">
        <v>0.1</v>
      </c>
      <c r="F90" s="75" t="s">
        <v>184</v>
      </c>
      <c r="G90" s="104">
        <v>0.4</v>
      </c>
      <c r="H90" s="131">
        <v>0.5</v>
      </c>
      <c r="I90" s="131">
        <v>0.6</v>
      </c>
      <c r="J90" s="131">
        <v>0.3</v>
      </c>
      <c r="K90" s="131">
        <v>0.4</v>
      </c>
      <c r="L90" s="131">
        <v>0.5</v>
      </c>
      <c r="M90" s="131">
        <v>0.6</v>
      </c>
      <c r="N90" s="131">
        <v>0.5</v>
      </c>
      <c r="O90" s="131">
        <v>0.3</v>
      </c>
      <c r="P90" s="131">
        <v>0.6</v>
      </c>
      <c r="Q90" s="132">
        <v>0.3</v>
      </c>
    </row>
    <row r="91" spans="1:17" x14ac:dyDescent="0.2">
      <c r="A91" s="8">
        <v>0.12</v>
      </c>
      <c r="F91" s="68" t="s">
        <v>214</v>
      </c>
      <c r="G91" s="104">
        <v>0.4</v>
      </c>
      <c r="H91" s="131">
        <v>0.5</v>
      </c>
      <c r="I91" s="131">
        <v>0.5</v>
      </c>
      <c r="J91" s="131">
        <v>0.3</v>
      </c>
      <c r="K91" s="131">
        <v>0.4</v>
      </c>
      <c r="L91" s="131">
        <v>0.5</v>
      </c>
      <c r="M91" s="131">
        <v>0.5</v>
      </c>
      <c r="N91" s="131">
        <v>0.5</v>
      </c>
      <c r="O91" s="131">
        <v>0.3</v>
      </c>
      <c r="P91" s="131">
        <v>0.6</v>
      </c>
      <c r="Q91" s="132">
        <v>0.3</v>
      </c>
    </row>
    <row r="92" spans="1:17" x14ac:dyDescent="0.2">
      <c r="A92" s="8">
        <v>0.16</v>
      </c>
      <c r="F92" s="68" t="s">
        <v>215</v>
      </c>
      <c r="G92" s="104">
        <v>0.7</v>
      </c>
      <c r="H92" s="131">
        <v>1</v>
      </c>
      <c r="I92" s="131">
        <v>1.1000000000000001</v>
      </c>
      <c r="J92" s="131">
        <v>0.9</v>
      </c>
      <c r="K92" s="131">
        <v>1</v>
      </c>
      <c r="L92" s="131">
        <v>1.2</v>
      </c>
      <c r="M92" s="131">
        <v>1.3</v>
      </c>
      <c r="N92" s="131">
        <v>1.1000000000000001</v>
      </c>
      <c r="O92" s="131">
        <v>0.9</v>
      </c>
      <c r="P92" s="131">
        <v>1.4</v>
      </c>
      <c r="Q92" s="132">
        <v>0.7</v>
      </c>
    </row>
    <row r="93" spans="1:17" x14ac:dyDescent="0.2">
      <c r="A93" s="8">
        <v>0.2</v>
      </c>
      <c r="F93" s="74" t="s">
        <v>153</v>
      </c>
      <c r="G93" s="104">
        <v>1.2</v>
      </c>
      <c r="H93" s="131">
        <v>1.6</v>
      </c>
      <c r="I93" s="131">
        <v>1.9</v>
      </c>
      <c r="J93" s="131">
        <v>1.7</v>
      </c>
      <c r="K93" s="131">
        <v>2</v>
      </c>
      <c r="L93" s="131">
        <v>1.5</v>
      </c>
      <c r="M93" s="131">
        <v>1.7</v>
      </c>
      <c r="N93" s="131">
        <v>1.7</v>
      </c>
      <c r="O93" s="131">
        <v>1.7</v>
      </c>
      <c r="P93" s="131">
        <v>1.7</v>
      </c>
      <c r="Q93" s="132">
        <v>1.4</v>
      </c>
    </row>
    <row r="94" spans="1:17" x14ac:dyDescent="0.2">
      <c r="F94" s="75" t="s">
        <v>154</v>
      </c>
      <c r="G94" s="104">
        <v>0.9</v>
      </c>
      <c r="H94" s="131">
        <v>1.4</v>
      </c>
      <c r="I94" s="131">
        <v>1.6</v>
      </c>
      <c r="J94" s="131">
        <v>1.2</v>
      </c>
      <c r="K94" s="131">
        <v>1.2</v>
      </c>
      <c r="L94" s="131">
        <v>1.5</v>
      </c>
      <c r="M94" s="131">
        <v>1.9</v>
      </c>
      <c r="N94" s="131">
        <v>1.5</v>
      </c>
      <c r="O94" s="131">
        <v>1.1000000000000001</v>
      </c>
      <c r="P94" s="131">
        <v>1.7</v>
      </c>
      <c r="Q94" s="132">
        <v>1</v>
      </c>
    </row>
    <row r="95" spans="1:17" x14ac:dyDescent="0.2">
      <c r="A95" s="1" t="s">
        <v>29</v>
      </c>
      <c r="F95" s="75" t="s">
        <v>161</v>
      </c>
      <c r="G95" s="104">
        <v>0.4</v>
      </c>
      <c r="H95" s="131">
        <v>0.6</v>
      </c>
      <c r="I95" s="131">
        <v>0.7</v>
      </c>
      <c r="J95" s="131">
        <v>0.4</v>
      </c>
      <c r="K95" s="131">
        <v>0.6</v>
      </c>
      <c r="L95" s="131">
        <v>0.7</v>
      </c>
      <c r="M95" s="131">
        <v>0.8</v>
      </c>
      <c r="N95" s="131">
        <v>0.7</v>
      </c>
      <c r="O95" s="131">
        <v>0.5</v>
      </c>
      <c r="P95" s="131">
        <v>0.8</v>
      </c>
      <c r="Q95" s="132">
        <v>0.3</v>
      </c>
    </row>
    <row r="96" spans="1:17" x14ac:dyDescent="0.2">
      <c r="A96" s="8">
        <v>0</v>
      </c>
      <c r="F96" s="75" t="s">
        <v>155</v>
      </c>
      <c r="G96" s="104">
        <v>0.2</v>
      </c>
      <c r="H96" s="131">
        <v>0.3</v>
      </c>
      <c r="I96" s="131">
        <v>0.2</v>
      </c>
      <c r="J96" s="131">
        <v>0.2</v>
      </c>
      <c r="K96" s="131">
        <v>0.2</v>
      </c>
      <c r="L96" s="131">
        <v>0.3</v>
      </c>
      <c r="M96" s="131">
        <v>0.2</v>
      </c>
      <c r="N96" s="131">
        <v>0.3</v>
      </c>
      <c r="O96" s="131">
        <v>0.2</v>
      </c>
      <c r="P96" s="131">
        <v>0.5</v>
      </c>
      <c r="Q96" s="132">
        <v>0.2</v>
      </c>
    </row>
    <row r="97" spans="1:17" ht="13.5" thickBot="1" x14ac:dyDescent="0.25">
      <c r="A97" s="8">
        <v>0.04</v>
      </c>
      <c r="F97" s="76" t="s">
        <v>60</v>
      </c>
      <c r="G97" s="106">
        <v>0.2</v>
      </c>
      <c r="H97" s="107">
        <v>0.3</v>
      </c>
      <c r="I97" s="107">
        <v>0.2</v>
      </c>
      <c r="J97" s="107">
        <v>0.2</v>
      </c>
      <c r="K97" s="107">
        <v>0.2</v>
      </c>
      <c r="L97" s="107">
        <v>0.3</v>
      </c>
      <c r="M97" s="107">
        <v>0.2</v>
      </c>
      <c r="N97" s="107">
        <v>0.3</v>
      </c>
      <c r="O97" s="107">
        <v>0.2</v>
      </c>
      <c r="P97" s="107">
        <v>0.5</v>
      </c>
      <c r="Q97" s="108">
        <v>0.2</v>
      </c>
    </row>
    <row r="98" spans="1:17" ht="13.5" thickBot="1" x14ac:dyDescent="0.25">
      <c r="A98" s="8">
        <v>0.06</v>
      </c>
      <c r="F98" s="80" t="s">
        <v>118</v>
      </c>
      <c r="G98" s="133">
        <v>0</v>
      </c>
      <c r="H98" s="134">
        <v>0</v>
      </c>
      <c r="I98" s="134">
        <v>0</v>
      </c>
      <c r="J98" s="134">
        <v>0</v>
      </c>
      <c r="K98" s="134">
        <v>0</v>
      </c>
      <c r="L98" s="134">
        <v>0</v>
      </c>
      <c r="M98" s="134">
        <v>0</v>
      </c>
      <c r="N98" s="134">
        <v>0</v>
      </c>
      <c r="O98" s="134">
        <v>0</v>
      </c>
      <c r="P98" s="134">
        <v>0</v>
      </c>
      <c r="Q98" s="135">
        <v>0</v>
      </c>
    </row>
    <row r="99" spans="1:17" x14ac:dyDescent="0.2">
      <c r="A99" s="8">
        <v>0.08</v>
      </c>
      <c r="F99" s="81" t="s">
        <v>59</v>
      </c>
      <c r="G99" s="102">
        <v>0.1</v>
      </c>
      <c r="H99" s="129">
        <v>0.1</v>
      </c>
      <c r="I99" s="129">
        <v>0.1</v>
      </c>
      <c r="J99" s="129">
        <v>0.1</v>
      </c>
      <c r="K99" s="129">
        <v>0.1</v>
      </c>
      <c r="L99" s="129">
        <v>0.1</v>
      </c>
      <c r="M99" s="129">
        <v>0.1</v>
      </c>
      <c r="N99" s="129">
        <v>0.1</v>
      </c>
      <c r="O99" s="129">
        <v>0.1</v>
      </c>
      <c r="P99" s="129">
        <v>0.1</v>
      </c>
      <c r="Q99" s="130">
        <v>0.1</v>
      </c>
    </row>
    <row r="100" spans="1:17" x14ac:dyDescent="0.2">
      <c r="A100" s="8">
        <v>0.09</v>
      </c>
      <c r="F100" s="75" t="s">
        <v>185</v>
      </c>
      <c r="G100" s="104">
        <v>0.2</v>
      </c>
      <c r="H100" s="131">
        <v>0.3</v>
      </c>
      <c r="I100" s="131">
        <v>0.3</v>
      </c>
      <c r="J100" s="131">
        <v>0.3</v>
      </c>
      <c r="K100" s="131">
        <v>0.2</v>
      </c>
      <c r="L100" s="131">
        <v>0.3</v>
      </c>
      <c r="M100" s="131">
        <v>0.3</v>
      </c>
      <c r="N100" s="131">
        <v>0.3</v>
      </c>
      <c r="O100" s="131">
        <v>0.2</v>
      </c>
      <c r="P100" s="131">
        <v>0.4</v>
      </c>
      <c r="Q100" s="132">
        <v>0.3</v>
      </c>
    </row>
    <row r="101" spans="1:17" x14ac:dyDescent="0.2">
      <c r="A101" s="8">
        <v>0.1</v>
      </c>
      <c r="F101" s="75" t="s">
        <v>186</v>
      </c>
      <c r="G101" s="104">
        <v>0.3</v>
      </c>
      <c r="H101" s="131">
        <v>0.4</v>
      </c>
      <c r="I101" s="131">
        <v>0.4</v>
      </c>
      <c r="J101" s="131">
        <v>0.4</v>
      </c>
      <c r="K101" s="131">
        <v>0.4</v>
      </c>
      <c r="L101" s="131">
        <v>0.3</v>
      </c>
      <c r="M101" s="131">
        <v>0.4</v>
      </c>
      <c r="N101" s="131">
        <v>0.4</v>
      </c>
      <c r="O101" s="131">
        <v>0.3</v>
      </c>
      <c r="P101" s="131">
        <v>0.4</v>
      </c>
      <c r="Q101" s="132">
        <v>0.3</v>
      </c>
    </row>
    <row r="102" spans="1:17" x14ac:dyDescent="0.2">
      <c r="A102" s="8">
        <v>0.11</v>
      </c>
      <c r="F102" s="68" t="s">
        <v>156</v>
      </c>
      <c r="G102" s="104">
        <v>0.2</v>
      </c>
      <c r="H102" s="131">
        <v>0.2</v>
      </c>
      <c r="I102" s="131">
        <v>0.2</v>
      </c>
      <c r="J102" s="131">
        <v>0.3</v>
      </c>
      <c r="K102" s="131">
        <v>0.2</v>
      </c>
      <c r="L102" s="131">
        <v>0.2</v>
      </c>
      <c r="M102" s="131">
        <v>0.2</v>
      </c>
      <c r="N102" s="131">
        <v>0.3</v>
      </c>
      <c r="O102" s="131">
        <v>0.2</v>
      </c>
      <c r="P102" s="131">
        <v>0.3</v>
      </c>
      <c r="Q102" s="132">
        <v>0.3</v>
      </c>
    </row>
    <row r="103" spans="1:17" x14ac:dyDescent="0.2">
      <c r="A103" s="8">
        <v>0.12</v>
      </c>
      <c r="F103" s="75" t="s">
        <v>187</v>
      </c>
      <c r="G103" s="104">
        <v>0.1</v>
      </c>
      <c r="H103" s="131">
        <v>0.2</v>
      </c>
      <c r="I103" s="131">
        <v>0.2</v>
      </c>
      <c r="J103" s="131">
        <v>0.3</v>
      </c>
      <c r="K103" s="131">
        <v>0.2</v>
      </c>
      <c r="L103" s="131">
        <v>0.1</v>
      </c>
      <c r="M103" s="131">
        <v>0.1</v>
      </c>
      <c r="N103" s="131">
        <v>0.2</v>
      </c>
      <c r="O103" s="131">
        <v>0.2</v>
      </c>
      <c r="P103" s="131">
        <v>0.1</v>
      </c>
      <c r="Q103" s="132">
        <v>0.2</v>
      </c>
    </row>
    <row r="104" spans="1:17" ht="13.5" thickBot="1" x14ac:dyDescent="0.25">
      <c r="A104" s="1" t="s">
        <v>30</v>
      </c>
      <c r="F104" s="82" t="s">
        <v>216</v>
      </c>
      <c r="G104" s="104">
        <v>0.1</v>
      </c>
      <c r="H104" s="131">
        <v>0.2</v>
      </c>
      <c r="I104" s="131">
        <v>0.2</v>
      </c>
      <c r="J104" s="131">
        <v>0.3</v>
      </c>
      <c r="K104" s="131">
        <v>0.2</v>
      </c>
      <c r="L104" s="131">
        <v>0.1</v>
      </c>
      <c r="M104" s="131">
        <v>0.1</v>
      </c>
      <c r="N104" s="131">
        <v>0.2</v>
      </c>
      <c r="O104" s="131">
        <v>0.2</v>
      </c>
      <c r="P104" s="131">
        <v>0.1</v>
      </c>
      <c r="Q104" s="132">
        <v>0.2</v>
      </c>
    </row>
    <row r="105" spans="1:17" ht="14.25" thickTop="1" thickBot="1" x14ac:dyDescent="0.25">
      <c r="A105" s="8">
        <v>0</v>
      </c>
      <c r="F105" s="82" t="s">
        <v>91</v>
      </c>
      <c r="G105" s="131">
        <v>0.1</v>
      </c>
      <c r="H105" s="131">
        <v>0.3</v>
      </c>
      <c r="I105" s="131">
        <v>0.3</v>
      </c>
      <c r="J105" s="131">
        <v>0.3</v>
      </c>
      <c r="K105" s="131">
        <v>0.2</v>
      </c>
      <c r="L105" s="131">
        <v>0.3</v>
      </c>
      <c r="M105" s="131">
        <v>0.3</v>
      </c>
      <c r="N105" s="131">
        <v>0.3</v>
      </c>
      <c r="O105" s="131">
        <v>0.3</v>
      </c>
      <c r="P105" s="131">
        <v>0.2</v>
      </c>
      <c r="Q105" s="132">
        <v>0.3</v>
      </c>
    </row>
    <row r="106" spans="1:17" ht="13.5" thickTop="1" x14ac:dyDescent="0.2">
      <c r="A106" s="8">
        <v>0.01</v>
      </c>
      <c r="F106" s="83" t="s">
        <v>188</v>
      </c>
      <c r="G106" s="131">
        <v>0.2</v>
      </c>
      <c r="H106" s="131">
        <v>0.3</v>
      </c>
      <c r="I106" s="131">
        <v>0.3</v>
      </c>
      <c r="J106" s="131">
        <v>0.3</v>
      </c>
      <c r="K106" s="131">
        <v>0.3</v>
      </c>
      <c r="L106" s="131">
        <v>0.3</v>
      </c>
      <c r="M106" s="131">
        <v>0.4</v>
      </c>
      <c r="N106" s="131">
        <v>0.3</v>
      </c>
      <c r="O106" s="131">
        <v>0.4</v>
      </c>
      <c r="P106" s="131">
        <v>0.2</v>
      </c>
      <c r="Q106" s="132">
        <v>0.3</v>
      </c>
    </row>
    <row r="107" spans="1:17" x14ac:dyDescent="0.2">
      <c r="A107" s="8">
        <v>0.02</v>
      </c>
      <c r="F107" s="68" t="s">
        <v>189</v>
      </c>
      <c r="G107" s="131">
        <v>0.2</v>
      </c>
      <c r="H107" s="131">
        <v>0.4</v>
      </c>
      <c r="I107" s="131">
        <v>0.4</v>
      </c>
      <c r="J107" s="131">
        <v>0.3</v>
      </c>
      <c r="K107" s="131">
        <v>0.3</v>
      </c>
      <c r="L107" s="131">
        <v>0.6</v>
      </c>
      <c r="M107" s="131">
        <v>0.6</v>
      </c>
      <c r="N107" s="131">
        <v>0.5</v>
      </c>
      <c r="O107" s="131">
        <v>0.3</v>
      </c>
      <c r="P107" s="131">
        <v>0.6</v>
      </c>
      <c r="Q107" s="132">
        <v>0.2</v>
      </c>
    </row>
    <row r="108" spans="1:17" ht="13.5" thickBot="1" x14ac:dyDescent="0.25">
      <c r="A108" s="8">
        <v>0.03</v>
      </c>
      <c r="F108" s="72" t="s">
        <v>218</v>
      </c>
      <c r="G108" s="131">
        <v>0.4</v>
      </c>
      <c r="H108" s="131">
        <v>0.5</v>
      </c>
      <c r="I108" s="131">
        <v>0.5</v>
      </c>
      <c r="J108" s="131">
        <v>0.3</v>
      </c>
      <c r="K108" s="131">
        <v>0.4</v>
      </c>
      <c r="L108" s="131">
        <v>0.6</v>
      </c>
      <c r="M108" s="131">
        <v>0.7</v>
      </c>
      <c r="N108" s="131">
        <v>0.5</v>
      </c>
      <c r="O108" s="131">
        <v>0.3</v>
      </c>
      <c r="P108" s="131">
        <v>0.7</v>
      </c>
      <c r="Q108" s="132">
        <v>0.3</v>
      </c>
    </row>
    <row r="109" spans="1:17" ht="13.5" thickBot="1" x14ac:dyDescent="0.25">
      <c r="A109" s="8">
        <v>0.04</v>
      </c>
      <c r="F109" s="148" t="s">
        <v>170</v>
      </c>
      <c r="G109" s="149">
        <v>0</v>
      </c>
      <c r="H109" s="134">
        <v>0</v>
      </c>
      <c r="I109" s="134">
        <v>0</v>
      </c>
      <c r="J109" s="134">
        <v>0</v>
      </c>
      <c r="K109" s="134">
        <v>0</v>
      </c>
      <c r="L109" s="134">
        <v>0</v>
      </c>
      <c r="M109" s="134">
        <v>0</v>
      </c>
      <c r="N109" s="134">
        <v>0</v>
      </c>
      <c r="O109" s="134">
        <v>0</v>
      </c>
      <c r="P109" s="134">
        <v>0</v>
      </c>
      <c r="Q109" s="135">
        <v>0</v>
      </c>
    </row>
    <row r="110" spans="1:17" x14ac:dyDescent="0.2">
      <c r="A110" s="8">
        <v>0.05</v>
      </c>
      <c r="F110" s="72" t="s">
        <v>157</v>
      </c>
      <c r="G110" s="131">
        <v>0.3</v>
      </c>
      <c r="H110" s="131">
        <v>0.5</v>
      </c>
      <c r="I110" s="131">
        <v>0.6</v>
      </c>
      <c r="J110" s="131">
        <v>0.5</v>
      </c>
      <c r="K110" s="131">
        <v>0.5</v>
      </c>
      <c r="L110" s="131">
        <v>0.6</v>
      </c>
      <c r="M110" s="131">
        <v>0.7</v>
      </c>
      <c r="N110" s="131">
        <v>0.6</v>
      </c>
      <c r="O110" s="131">
        <v>0.5</v>
      </c>
      <c r="P110" s="131">
        <v>0.7</v>
      </c>
      <c r="Q110" s="132">
        <v>0.5</v>
      </c>
    </row>
    <row r="111" spans="1:17" x14ac:dyDescent="0.2">
      <c r="A111" s="8">
        <v>0.06</v>
      </c>
      <c r="F111" s="68" t="s">
        <v>158</v>
      </c>
      <c r="G111" s="131">
        <v>0.4</v>
      </c>
      <c r="H111" s="131">
        <v>0.5</v>
      </c>
      <c r="I111" s="131">
        <v>0.7</v>
      </c>
      <c r="J111" s="131">
        <v>0.5</v>
      </c>
      <c r="K111" s="131">
        <v>0.6</v>
      </c>
      <c r="L111" s="131">
        <v>0.6</v>
      </c>
      <c r="M111" s="131">
        <v>0.7</v>
      </c>
      <c r="N111" s="131">
        <v>0.6</v>
      </c>
      <c r="O111" s="131">
        <v>0.6</v>
      </c>
      <c r="P111" s="131">
        <v>0.7</v>
      </c>
      <c r="Q111" s="132">
        <v>0.6</v>
      </c>
    </row>
    <row r="112" spans="1:17" x14ac:dyDescent="0.2">
      <c r="A112" s="8">
        <v>7.0000000000000007E-2</v>
      </c>
      <c r="F112" s="73" t="s">
        <v>159</v>
      </c>
      <c r="G112" s="104">
        <v>0.5</v>
      </c>
      <c r="H112" s="131">
        <v>0.7</v>
      </c>
      <c r="I112" s="131">
        <v>0.7</v>
      </c>
      <c r="J112" s="131">
        <v>0.5</v>
      </c>
      <c r="K112" s="131">
        <v>0.6</v>
      </c>
      <c r="L112" s="131">
        <v>0.8</v>
      </c>
      <c r="M112" s="131">
        <v>0.9</v>
      </c>
      <c r="N112" s="131">
        <v>0.9</v>
      </c>
      <c r="O112" s="131">
        <v>0.6</v>
      </c>
      <c r="P112" s="131">
        <v>1.1000000000000001</v>
      </c>
      <c r="Q112" s="132">
        <v>0.5</v>
      </c>
    </row>
    <row r="113" spans="1:17" x14ac:dyDescent="0.2">
      <c r="A113" s="8">
        <v>0.08</v>
      </c>
      <c r="F113" s="73" t="s">
        <v>75</v>
      </c>
      <c r="G113" s="104">
        <v>0.1</v>
      </c>
      <c r="H113" s="131">
        <v>0.1</v>
      </c>
      <c r="I113" s="131">
        <v>0.1</v>
      </c>
      <c r="J113" s="131">
        <v>0.1</v>
      </c>
      <c r="K113" s="131">
        <v>0.1</v>
      </c>
      <c r="L113" s="131">
        <v>0.1</v>
      </c>
      <c r="M113" s="131">
        <v>0.1</v>
      </c>
      <c r="N113" s="131">
        <v>0.1</v>
      </c>
      <c r="O113" s="131">
        <v>0.1</v>
      </c>
      <c r="P113" s="131">
        <v>0.1</v>
      </c>
      <c r="Q113" s="132">
        <v>0.1</v>
      </c>
    </row>
    <row r="114" spans="1:17" ht="13.5" thickBot="1" x14ac:dyDescent="0.25">
      <c r="A114" s="8">
        <v>0.09</v>
      </c>
      <c r="F114" s="84" t="s">
        <v>160</v>
      </c>
      <c r="G114" s="106">
        <v>0.1</v>
      </c>
      <c r="H114" s="107">
        <v>0.1</v>
      </c>
      <c r="I114" s="107">
        <v>0.1</v>
      </c>
      <c r="J114" s="107">
        <v>0.1</v>
      </c>
      <c r="K114" s="107">
        <v>0.1</v>
      </c>
      <c r="L114" s="107">
        <v>0.1</v>
      </c>
      <c r="M114" s="107">
        <v>0.1</v>
      </c>
      <c r="N114" s="107">
        <v>0.1</v>
      </c>
      <c r="O114" s="107">
        <v>0.1</v>
      </c>
      <c r="P114" s="107">
        <v>0.1</v>
      </c>
      <c r="Q114" s="108">
        <v>0.1</v>
      </c>
    </row>
    <row r="115" spans="1:17" x14ac:dyDescent="0.2">
      <c r="A115" s="8">
        <v>0.1</v>
      </c>
      <c r="F115" s="85" t="s">
        <v>206</v>
      </c>
      <c r="G115" s="154">
        <v>1.2</v>
      </c>
      <c r="H115" s="154">
        <v>1</v>
      </c>
      <c r="I115" s="154">
        <v>1.4</v>
      </c>
      <c r="J115" s="154">
        <v>0.8</v>
      </c>
      <c r="K115" s="154">
        <v>0.8</v>
      </c>
      <c r="L115" s="154">
        <v>1.2</v>
      </c>
      <c r="M115" s="154">
        <v>2</v>
      </c>
      <c r="N115" s="154">
        <v>1.1000000000000001</v>
      </c>
      <c r="O115" s="154">
        <v>0.7</v>
      </c>
      <c r="P115" s="154">
        <v>1.4</v>
      </c>
      <c r="Q115" s="154">
        <v>0.5</v>
      </c>
    </row>
    <row r="116" spans="1:17" x14ac:dyDescent="0.2">
      <c r="A116" s="1" t="s">
        <v>24</v>
      </c>
      <c r="F116" s="85" t="s">
        <v>207</v>
      </c>
      <c r="G116" s="154">
        <v>1.1000000000000001</v>
      </c>
      <c r="H116" s="154">
        <v>1.2</v>
      </c>
      <c r="I116" s="154">
        <v>1.5</v>
      </c>
      <c r="J116" s="154">
        <v>0.5</v>
      </c>
      <c r="K116" s="154">
        <v>0.5</v>
      </c>
      <c r="L116" s="154">
        <v>1.9</v>
      </c>
      <c r="M116" s="154">
        <v>2.5</v>
      </c>
      <c r="N116" s="154">
        <v>1.3</v>
      </c>
      <c r="O116" s="154">
        <v>0.5</v>
      </c>
      <c r="P116" s="154">
        <v>2.2999999999999998</v>
      </c>
      <c r="Q116" s="154">
        <v>0.1</v>
      </c>
    </row>
    <row r="117" spans="1:17" x14ac:dyDescent="0.2">
      <c r="A117" s="8">
        <v>0</v>
      </c>
      <c r="F117" s="85" t="s">
        <v>195</v>
      </c>
      <c r="G117" s="154">
        <v>1</v>
      </c>
      <c r="H117" s="154">
        <v>1.9</v>
      </c>
      <c r="I117" s="154">
        <v>2</v>
      </c>
      <c r="J117" s="154">
        <v>1.4</v>
      </c>
      <c r="K117" s="154">
        <v>1.2</v>
      </c>
      <c r="L117" s="154">
        <v>2.4</v>
      </c>
      <c r="M117" s="154">
        <v>2.7</v>
      </c>
      <c r="N117" s="154">
        <v>1.9</v>
      </c>
      <c r="O117" s="154">
        <v>1.2</v>
      </c>
      <c r="P117" s="154">
        <v>2.5</v>
      </c>
      <c r="Q117" s="154">
        <v>1</v>
      </c>
    </row>
    <row r="118" spans="1:17" x14ac:dyDescent="0.2">
      <c r="A118" s="8">
        <v>0.05</v>
      </c>
      <c r="F118" s="85" t="s">
        <v>217</v>
      </c>
      <c r="G118" s="154">
        <v>0.1</v>
      </c>
      <c r="H118" s="154">
        <v>0.3</v>
      </c>
      <c r="I118" s="154">
        <v>0.3</v>
      </c>
      <c r="J118" s="154">
        <v>0.3</v>
      </c>
      <c r="K118" s="154">
        <v>0.2</v>
      </c>
      <c r="L118" s="154">
        <v>0.3</v>
      </c>
      <c r="M118" s="154">
        <v>0.3</v>
      </c>
      <c r="N118" s="154">
        <v>0.3</v>
      </c>
      <c r="O118" s="154">
        <v>0.3</v>
      </c>
      <c r="P118" s="154">
        <v>0.2</v>
      </c>
      <c r="Q118" s="154">
        <v>0.3</v>
      </c>
    </row>
    <row r="119" spans="1:17" x14ac:dyDescent="0.2">
      <c r="A119" s="8">
        <v>0.1</v>
      </c>
      <c r="F119" s="85"/>
      <c r="G119"/>
      <c r="H119"/>
      <c r="I119"/>
      <c r="J119"/>
      <c r="K119"/>
      <c r="L119"/>
      <c r="M119"/>
      <c r="N119"/>
      <c r="O119"/>
      <c r="P119"/>
      <c r="Q119"/>
    </row>
    <row r="120" spans="1:17" x14ac:dyDescent="0.2">
      <c r="A120" s="8">
        <v>0.15</v>
      </c>
      <c r="F120" s="85"/>
      <c r="G120"/>
      <c r="H120"/>
      <c r="I120"/>
      <c r="J120"/>
      <c r="K120"/>
      <c r="L120"/>
      <c r="M120"/>
      <c r="N120"/>
      <c r="O120"/>
      <c r="P120"/>
      <c r="Q120"/>
    </row>
    <row r="121" spans="1:17" x14ac:dyDescent="0.2">
      <c r="F121" s="85"/>
    </row>
    <row r="122" spans="1:17" x14ac:dyDescent="0.2">
      <c r="A122" s="1" t="s">
        <v>35</v>
      </c>
      <c r="F122" s="85"/>
    </row>
    <row r="123" spans="1:17" ht="13.5" thickBot="1" x14ac:dyDescent="0.25">
      <c r="A123" s="1" t="s">
        <v>3</v>
      </c>
    </row>
    <row r="124" spans="1:17" ht="14.25" thickTop="1" thickBot="1" x14ac:dyDescent="0.25">
      <c r="A124" s="1" t="s">
        <v>36</v>
      </c>
      <c r="F124" s="86" t="s">
        <v>144</v>
      </c>
      <c r="G124" s="101" t="s">
        <v>10</v>
      </c>
      <c r="H124" s="101" t="s">
        <v>11</v>
      </c>
      <c r="I124" s="101" t="s">
        <v>12</v>
      </c>
      <c r="J124" s="101" t="s">
        <v>13</v>
      </c>
      <c r="K124" s="101" t="s">
        <v>15</v>
      </c>
      <c r="L124" s="101" t="s">
        <v>16</v>
      </c>
      <c r="M124" s="101" t="s">
        <v>18</v>
      </c>
      <c r="N124" s="101" t="s">
        <v>85</v>
      </c>
      <c r="O124" s="101" t="s">
        <v>86</v>
      </c>
      <c r="P124" s="101" t="s">
        <v>87</v>
      </c>
      <c r="Q124" s="101" t="s">
        <v>96</v>
      </c>
    </row>
    <row r="125" spans="1:17" ht="14.25" x14ac:dyDescent="0.3">
      <c r="F125" s="29" t="s">
        <v>197</v>
      </c>
      <c r="G125" s="102">
        <v>0.1</v>
      </c>
      <c r="H125" s="129">
        <v>0.1</v>
      </c>
      <c r="I125" s="129">
        <v>0.1</v>
      </c>
      <c r="J125" s="129">
        <v>0.1</v>
      </c>
      <c r="K125" s="129">
        <v>0.1</v>
      </c>
      <c r="L125" s="129">
        <v>0.1</v>
      </c>
      <c r="M125" s="129">
        <v>0.1</v>
      </c>
      <c r="N125" s="129">
        <v>0.1</v>
      </c>
      <c r="O125" s="129">
        <v>0.1</v>
      </c>
      <c r="P125" s="129">
        <v>0.1</v>
      </c>
      <c r="Q125" s="130">
        <v>0.1</v>
      </c>
    </row>
    <row r="126" spans="1:17" ht="14.25" x14ac:dyDescent="0.3">
      <c r="A126" s="1" t="s">
        <v>37</v>
      </c>
      <c r="F126" s="29" t="s">
        <v>198</v>
      </c>
      <c r="G126" s="104">
        <v>0.1</v>
      </c>
      <c r="H126" s="131">
        <v>0.1</v>
      </c>
      <c r="I126" s="131">
        <v>0.2</v>
      </c>
      <c r="J126" s="131">
        <v>0.1</v>
      </c>
      <c r="K126" s="131">
        <v>0.2</v>
      </c>
      <c r="L126" s="131">
        <v>0.1</v>
      </c>
      <c r="M126" s="131">
        <v>0.1</v>
      </c>
      <c r="N126" s="131">
        <v>0.1</v>
      </c>
      <c r="O126" s="131">
        <v>0.2</v>
      </c>
      <c r="P126" s="131">
        <v>0.1</v>
      </c>
      <c r="Q126" s="132">
        <v>0.2</v>
      </c>
    </row>
    <row r="127" spans="1:17" ht="14.25" x14ac:dyDescent="0.3">
      <c r="A127" s="1" t="s">
        <v>38</v>
      </c>
      <c r="F127" s="29" t="s">
        <v>162</v>
      </c>
      <c r="G127" s="104">
        <v>0.1</v>
      </c>
      <c r="H127" s="131">
        <v>0.1</v>
      </c>
      <c r="I127" s="131">
        <v>0.1</v>
      </c>
      <c r="J127" s="131">
        <v>0.1</v>
      </c>
      <c r="K127" s="131">
        <v>0.1</v>
      </c>
      <c r="L127" s="131">
        <v>0.1</v>
      </c>
      <c r="M127" s="131">
        <v>0.1</v>
      </c>
      <c r="N127" s="131">
        <v>0.1</v>
      </c>
      <c r="O127" s="131">
        <v>0.1</v>
      </c>
      <c r="P127" s="131">
        <v>0.1</v>
      </c>
      <c r="Q127" s="132">
        <v>0.1</v>
      </c>
    </row>
    <row r="128" spans="1:17" ht="14.25" x14ac:dyDescent="0.3">
      <c r="A128" s="1" t="s">
        <v>102</v>
      </c>
      <c r="F128" s="29" t="s">
        <v>175</v>
      </c>
      <c r="G128" s="104">
        <v>0.1</v>
      </c>
      <c r="H128" s="131">
        <v>0.1</v>
      </c>
      <c r="I128" s="131">
        <v>0.1</v>
      </c>
      <c r="J128" s="131">
        <v>0.1</v>
      </c>
      <c r="K128" s="131">
        <v>0.1</v>
      </c>
      <c r="L128" s="131">
        <v>0.1</v>
      </c>
      <c r="M128" s="131">
        <v>0.1</v>
      </c>
      <c r="N128" s="131">
        <v>0.1</v>
      </c>
      <c r="O128" s="131">
        <v>0.1</v>
      </c>
      <c r="P128" s="131">
        <v>0.1</v>
      </c>
      <c r="Q128" s="132">
        <v>0.1</v>
      </c>
    </row>
    <row r="129" spans="1:17" ht="14.25" x14ac:dyDescent="0.3">
      <c r="A129" s="1" t="s">
        <v>70</v>
      </c>
      <c r="F129" s="29" t="s">
        <v>163</v>
      </c>
      <c r="G129" s="104">
        <v>0.1</v>
      </c>
      <c r="H129" s="131">
        <v>0.1</v>
      </c>
      <c r="I129" s="131">
        <v>0.1</v>
      </c>
      <c r="J129" s="131">
        <v>0.1</v>
      </c>
      <c r="K129" s="131">
        <v>0.1</v>
      </c>
      <c r="L129" s="131">
        <v>0.1</v>
      </c>
      <c r="M129" s="131">
        <v>0.1</v>
      </c>
      <c r="N129" s="131">
        <v>0.1</v>
      </c>
      <c r="O129" s="131">
        <v>0.1</v>
      </c>
      <c r="P129" s="131">
        <v>0.1</v>
      </c>
      <c r="Q129" s="132">
        <v>0.1</v>
      </c>
    </row>
    <row r="130" spans="1:17" ht="14.25" x14ac:dyDescent="0.3">
      <c r="A130" s="1" t="s">
        <v>71</v>
      </c>
      <c r="F130" s="29" t="s">
        <v>199</v>
      </c>
      <c r="G130" s="104">
        <v>0.1</v>
      </c>
      <c r="H130" s="131">
        <v>0.1</v>
      </c>
      <c r="I130" s="131">
        <v>0.1</v>
      </c>
      <c r="J130" s="131">
        <v>0.1</v>
      </c>
      <c r="K130" s="131">
        <v>0.1</v>
      </c>
      <c r="L130" s="131">
        <v>0.1</v>
      </c>
      <c r="M130" s="131">
        <v>0.1</v>
      </c>
      <c r="N130" s="131">
        <v>0.1</v>
      </c>
      <c r="O130" s="131">
        <v>0.1</v>
      </c>
      <c r="P130" s="131">
        <v>0.1</v>
      </c>
      <c r="Q130" s="132">
        <v>0.1</v>
      </c>
    </row>
    <row r="131" spans="1:17" ht="14.25" x14ac:dyDescent="0.3">
      <c r="A131" s="1" t="s">
        <v>72</v>
      </c>
      <c r="F131" s="29" t="s">
        <v>176</v>
      </c>
      <c r="G131" s="104">
        <v>0.1</v>
      </c>
      <c r="H131" s="131">
        <v>0.1</v>
      </c>
      <c r="I131" s="131">
        <v>0.1</v>
      </c>
      <c r="J131" s="131">
        <v>0.1</v>
      </c>
      <c r="K131" s="131">
        <v>0.1</v>
      </c>
      <c r="L131" s="131">
        <v>0.1</v>
      </c>
      <c r="M131" s="131">
        <v>0.1</v>
      </c>
      <c r="N131" s="131">
        <v>0.1</v>
      </c>
      <c r="O131" s="131">
        <v>0.1</v>
      </c>
      <c r="P131" s="131">
        <v>0.1</v>
      </c>
      <c r="Q131" s="132">
        <v>0.1</v>
      </c>
    </row>
    <row r="132" spans="1:17" ht="14.25" x14ac:dyDescent="0.3">
      <c r="A132" s="1" t="s">
        <v>73</v>
      </c>
      <c r="F132" s="29" t="s">
        <v>121</v>
      </c>
      <c r="G132" s="104">
        <v>0.1</v>
      </c>
      <c r="H132" s="131">
        <v>0.1</v>
      </c>
      <c r="I132" s="131">
        <v>0.2</v>
      </c>
      <c r="J132" s="131">
        <v>0.2</v>
      </c>
      <c r="K132" s="131">
        <v>0.2</v>
      </c>
      <c r="L132" s="131">
        <v>0.1</v>
      </c>
      <c r="M132" s="131">
        <v>0.2</v>
      </c>
      <c r="N132" s="131">
        <v>0.1</v>
      </c>
      <c r="O132" s="131">
        <v>0.2</v>
      </c>
      <c r="P132" s="131">
        <v>0.1</v>
      </c>
      <c r="Q132" s="132">
        <v>0.2</v>
      </c>
    </row>
    <row r="133" spans="1:17" ht="14.25" x14ac:dyDescent="0.3">
      <c r="A133" s="1" t="s">
        <v>39</v>
      </c>
      <c r="F133" s="29" t="s">
        <v>200</v>
      </c>
      <c r="G133" s="104">
        <v>0.4</v>
      </c>
      <c r="H133" s="131">
        <v>0.2</v>
      </c>
      <c r="I133" s="131">
        <v>0.3</v>
      </c>
      <c r="J133" s="131">
        <v>0.3</v>
      </c>
      <c r="K133" s="131">
        <v>0.3</v>
      </c>
      <c r="L133" s="131">
        <v>0.2</v>
      </c>
      <c r="M133" s="131">
        <v>0.4</v>
      </c>
      <c r="N133" s="131">
        <v>0.4</v>
      </c>
      <c r="O133" s="131">
        <v>0.3</v>
      </c>
      <c r="P133" s="131">
        <v>0.2</v>
      </c>
      <c r="Q133" s="132">
        <v>0.5</v>
      </c>
    </row>
    <row r="134" spans="1:17" ht="14.25" x14ac:dyDescent="0.3">
      <c r="F134" s="29" t="s">
        <v>169</v>
      </c>
      <c r="G134" s="104">
        <v>0.1</v>
      </c>
      <c r="H134" s="131">
        <v>0.1</v>
      </c>
      <c r="I134" s="131">
        <v>0.1</v>
      </c>
      <c r="J134" s="131">
        <v>0.1</v>
      </c>
      <c r="K134" s="131">
        <v>0.1</v>
      </c>
      <c r="L134" s="131">
        <v>0.1</v>
      </c>
      <c r="M134" s="131">
        <v>0.1</v>
      </c>
      <c r="N134" s="131">
        <v>0.1</v>
      </c>
      <c r="O134" s="131">
        <v>0.1</v>
      </c>
      <c r="P134" s="131">
        <v>0.1</v>
      </c>
      <c r="Q134" s="132">
        <v>0.1</v>
      </c>
    </row>
    <row r="135" spans="1:17" ht="14.25" x14ac:dyDescent="0.3">
      <c r="A135" s="1" t="s">
        <v>46</v>
      </c>
      <c r="F135" s="29" t="s">
        <v>165</v>
      </c>
      <c r="G135" s="104">
        <v>0.2</v>
      </c>
      <c r="H135" s="131">
        <v>0.5</v>
      </c>
      <c r="I135" s="131">
        <v>0.6</v>
      </c>
      <c r="J135" s="131">
        <v>0.8</v>
      </c>
      <c r="K135" s="131">
        <v>0.9</v>
      </c>
      <c r="L135" s="131">
        <v>0.2</v>
      </c>
      <c r="M135" s="131">
        <v>0.3</v>
      </c>
      <c r="N135" s="131">
        <v>0.3</v>
      </c>
      <c r="O135" s="131">
        <v>0.5</v>
      </c>
      <c r="P135" s="131">
        <v>0.2</v>
      </c>
      <c r="Q135" s="132">
        <v>0.3</v>
      </c>
    </row>
    <row r="136" spans="1:17" ht="14.25" x14ac:dyDescent="0.3">
      <c r="A136" s="8">
        <v>0</v>
      </c>
      <c r="F136" s="29" t="s">
        <v>202</v>
      </c>
      <c r="G136" s="104">
        <v>0.2</v>
      </c>
      <c r="H136" s="131">
        <v>0.6</v>
      </c>
      <c r="I136" s="131">
        <v>0.7</v>
      </c>
      <c r="J136" s="131">
        <v>0.8</v>
      </c>
      <c r="K136" s="131">
        <v>0.8</v>
      </c>
      <c r="L136" s="131">
        <v>0.5</v>
      </c>
      <c r="M136" s="131">
        <v>0.5</v>
      </c>
      <c r="N136" s="131">
        <v>0.6</v>
      </c>
      <c r="O136" s="131">
        <v>0.7</v>
      </c>
      <c r="P136" s="131">
        <v>0.5</v>
      </c>
      <c r="Q136" s="132">
        <v>0.5</v>
      </c>
    </row>
    <row r="137" spans="1:17" ht="14.25" x14ac:dyDescent="0.3">
      <c r="A137" s="8">
        <v>0.1</v>
      </c>
      <c r="F137" s="29" t="s">
        <v>115</v>
      </c>
      <c r="G137" s="104">
        <v>0.5</v>
      </c>
      <c r="H137" s="131">
        <v>0.9</v>
      </c>
      <c r="I137" s="131">
        <v>1</v>
      </c>
      <c r="J137" s="131">
        <v>1.2</v>
      </c>
      <c r="K137" s="131">
        <v>1.5</v>
      </c>
      <c r="L137" s="131">
        <v>0.6</v>
      </c>
      <c r="M137" s="131">
        <v>0.6</v>
      </c>
      <c r="N137" s="131">
        <v>0.6</v>
      </c>
      <c r="O137" s="131">
        <v>0.7</v>
      </c>
      <c r="P137" s="131">
        <v>0.5</v>
      </c>
      <c r="Q137" s="132">
        <v>0.5</v>
      </c>
    </row>
    <row r="138" spans="1:17" ht="14.25" x14ac:dyDescent="0.3">
      <c r="F138" s="29" t="s">
        <v>106</v>
      </c>
      <c r="G138" s="131">
        <v>0.9</v>
      </c>
      <c r="H138" s="131">
        <v>1.1000000000000001</v>
      </c>
      <c r="I138" s="131">
        <v>1.4</v>
      </c>
      <c r="J138" s="131">
        <v>1.5</v>
      </c>
      <c r="K138" s="131">
        <v>1.8</v>
      </c>
      <c r="L138" s="131">
        <v>0.9</v>
      </c>
      <c r="M138" s="131">
        <v>1</v>
      </c>
      <c r="N138" s="131">
        <v>1.1000000000000001</v>
      </c>
      <c r="O138" s="131">
        <v>1.2</v>
      </c>
      <c r="P138" s="131">
        <v>1</v>
      </c>
      <c r="Q138" s="132">
        <v>0.9</v>
      </c>
    </row>
    <row r="139" spans="1:17" ht="14.25" x14ac:dyDescent="0.3">
      <c r="F139" s="29" t="s">
        <v>168</v>
      </c>
      <c r="G139" s="131">
        <v>1.1000000000000001</v>
      </c>
      <c r="H139" s="131">
        <v>1.5</v>
      </c>
      <c r="I139" s="131">
        <v>1.7</v>
      </c>
      <c r="J139" s="131">
        <v>1.8</v>
      </c>
      <c r="K139" s="131">
        <v>2.2000000000000002</v>
      </c>
      <c r="L139" s="131">
        <v>1</v>
      </c>
      <c r="M139" s="131">
        <v>1.3</v>
      </c>
      <c r="N139" s="131">
        <v>1.5</v>
      </c>
      <c r="O139" s="131">
        <v>1.8</v>
      </c>
      <c r="P139" s="131">
        <v>1.1000000000000001</v>
      </c>
      <c r="Q139" s="132">
        <v>1.3</v>
      </c>
    </row>
    <row r="140" spans="1:17" ht="14.25" x14ac:dyDescent="0.3">
      <c r="A140" s="1" t="s">
        <v>0</v>
      </c>
      <c r="F140" s="29" t="s">
        <v>166</v>
      </c>
      <c r="G140" s="131">
        <v>2</v>
      </c>
      <c r="H140" s="131">
        <v>2.4</v>
      </c>
      <c r="I140" s="131">
        <v>2.7</v>
      </c>
      <c r="J140" s="131">
        <v>2.7</v>
      </c>
      <c r="K140" s="131">
        <v>3.3</v>
      </c>
      <c r="L140" s="131">
        <v>2.1</v>
      </c>
      <c r="M140" s="131">
        <v>2.2999999999999998</v>
      </c>
      <c r="N140" s="131">
        <v>2.2000000000000002</v>
      </c>
      <c r="O140" s="131">
        <v>2.8</v>
      </c>
      <c r="P140" s="131">
        <v>1.6</v>
      </c>
      <c r="Q140" s="132">
        <v>2.2999999999999998</v>
      </c>
    </row>
    <row r="141" spans="1:17" ht="15" thickBot="1" x14ac:dyDescent="0.35">
      <c r="A141" s="8">
        <v>0</v>
      </c>
      <c r="F141" s="30" t="s">
        <v>177</v>
      </c>
      <c r="G141" s="107">
        <v>0.6</v>
      </c>
      <c r="H141" s="107">
        <v>0.9</v>
      </c>
      <c r="I141" s="107">
        <v>1</v>
      </c>
      <c r="J141" s="107">
        <v>1.1000000000000001</v>
      </c>
      <c r="K141" s="107">
        <v>1.1000000000000001</v>
      </c>
      <c r="L141" s="107">
        <v>0.7</v>
      </c>
      <c r="M141" s="107">
        <v>0.8</v>
      </c>
      <c r="N141" s="107">
        <v>1</v>
      </c>
      <c r="O141" s="107">
        <v>1.4</v>
      </c>
      <c r="P141" s="107">
        <v>0.8</v>
      </c>
      <c r="Q141" s="108">
        <v>0.9</v>
      </c>
    </row>
    <row r="142" spans="1:17" ht="14.25" x14ac:dyDescent="0.3">
      <c r="A142" s="8">
        <v>0.05</v>
      </c>
      <c r="F142" s="87" t="s">
        <v>143</v>
      </c>
      <c r="G142" s="102">
        <v>0.1</v>
      </c>
      <c r="H142" s="129">
        <v>0.1</v>
      </c>
      <c r="I142" s="129">
        <v>0.1</v>
      </c>
      <c r="J142" s="129">
        <v>0.1</v>
      </c>
      <c r="K142" s="129">
        <v>0.1</v>
      </c>
      <c r="L142" s="129">
        <v>0.1</v>
      </c>
      <c r="M142" s="129">
        <v>0.1</v>
      </c>
      <c r="N142" s="129">
        <v>0.1</v>
      </c>
      <c r="O142" s="129">
        <v>0.1</v>
      </c>
      <c r="P142" s="129">
        <v>0.1</v>
      </c>
      <c r="Q142" s="130">
        <v>0.1</v>
      </c>
    </row>
    <row r="143" spans="1:17" ht="14.25" x14ac:dyDescent="0.3">
      <c r="A143" s="8">
        <v>0.1</v>
      </c>
      <c r="F143" s="29" t="s">
        <v>178</v>
      </c>
      <c r="G143" s="104">
        <v>0.2</v>
      </c>
      <c r="H143" s="131">
        <v>0.2</v>
      </c>
      <c r="I143" s="131">
        <v>0.3</v>
      </c>
      <c r="J143" s="131">
        <v>0.3</v>
      </c>
      <c r="K143" s="131">
        <v>0.4</v>
      </c>
      <c r="L143" s="131">
        <v>0.1</v>
      </c>
      <c r="M143" s="131">
        <v>0.2</v>
      </c>
      <c r="N143" s="131">
        <v>0.3</v>
      </c>
      <c r="O143" s="131">
        <v>0.4</v>
      </c>
      <c r="P143" s="131">
        <v>0.2</v>
      </c>
      <c r="Q143" s="132">
        <v>0.5</v>
      </c>
    </row>
    <row r="144" spans="1:17" ht="14.25" x14ac:dyDescent="0.3">
      <c r="A144" s="8">
        <v>0.15</v>
      </c>
      <c r="F144" s="29" t="s">
        <v>179</v>
      </c>
      <c r="G144" s="104">
        <v>0.3</v>
      </c>
      <c r="H144" s="131">
        <v>0.3</v>
      </c>
      <c r="I144" s="131">
        <v>0.4</v>
      </c>
      <c r="J144" s="131">
        <v>0.4</v>
      </c>
      <c r="K144" s="131">
        <v>0.5</v>
      </c>
      <c r="L144" s="131">
        <v>0.2</v>
      </c>
      <c r="M144" s="131">
        <v>0.3</v>
      </c>
      <c r="N144" s="131">
        <v>0.4</v>
      </c>
      <c r="O144" s="131">
        <v>0.5</v>
      </c>
      <c r="P144" s="131">
        <v>0.3</v>
      </c>
      <c r="Q144" s="132">
        <v>0.7</v>
      </c>
    </row>
    <row r="145" spans="1:17" ht="14.25" x14ac:dyDescent="0.3">
      <c r="A145" s="8">
        <v>0.2</v>
      </c>
      <c r="F145" s="29" t="s">
        <v>180</v>
      </c>
      <c r="G145" s="104">
        <v>0.1</v>
      </c>
      <c r="H145" s="131">
        <v>0.3</v>
      </c>
      <c r="I145" s="131">
        <v>0.4</v>
      </c>
      <c r="J145" s="131">
        <v>0.4</v>
      </c>
      <c r="K145" s="131">
        <v>0.6</v>
      </c>
      <c r="L145" s="131">
        <v>0.2</v>
      </c>
      <c r="M145" s="131">
        <v>0.3</v>
      </c>
      <c r="N145" s="131">
        <v>0.3</v>
      </c>
      <c r="O145" s="131">
        <v>0.4</v>
      </c>
      <c r="P145" s="131">
        <v>0.2</v>
      </c>
      <c r="Q145" s="132">
        <v>0.4</v>
      </c>
    </row>
    <row r="146" spans="1:17" ht="14.25" x14ac:dyDescent="0.3">
      <c r="A146" s="8">
        <v>0.25</v>
      </c>
      <c r="F146" s="29" t="s">
        <v>61</v>
      </c>
      <c r="G146" s="104">
        <v>0.2</v>
      </c>
      <c r="H146" s="131">
        <v>0.6</v>
      </c>
      <c r="I146" s="131">
        <v>0.7</v>
      </c>
      <c r="J146" s="131">
        <v>1</v>
      </c>
      <c r="K146" s="131">
        <v>1.2</v>
      </c>
      <c r="L146" s="131">
        <v>0.3</v>
      </c>
      <c r="M146" s="131">
        <v>0.3</v>
      </c>
      <c r="N146" s="131">
        <v>0.7</v>
      </c>
      <c r="O146" s="131">
        <v>1</v>
      </c>
      <c r="P146" s="131">
        <v>0.3</v>
      </c>
      <c r="Q146" s="132">
        <v>0.7</v>
      </c>
    </row>
    <row r="147" spans="1:17" ht="14.25" x14ac:dyDescent="0.3">
      <c r="A147" s="8">
        <v>0.3</v>
      </c>
      <c r="F147" s="29" t="s">
        <v>62</v>
      </c>
      <c r="G147" s="104">
        <v>0.5</v>
      </c>
      <c r="H147" s="131">
        <v>1.1000000000000001</v>
      </c>
      <c r="I147" s="131">
        <v>1.4</v>
      </c>
      <c r="J147" s="131">
        <v>1.6</v>
      </c>
      <c r="K147" s="131">
        <v>2</v>
      </c>
      <c r="L147" s="131">
        <v>0.5</v>
      </c>
      <c r="M147" s="131">
        <v>0.6</v>
      </c>
      <c r="N147" s="131">
        <v>1.1000000000000001</v>
      </c>
      <c r="O147" s="131">
        <v>1.6</v>
      </c>
      <c r="P147" s="131">
        <v>0.5</v>
      </c>
      <c r="Q147" s="132">
        <v>1.3</v>
      </c>
    </row>
    <row r="148" spans="1:17" ht="14.25" x14ac:dyDescent="0.3">
      <c r="A148" s="8">
        <v>0.35</v>
      </c>
      <c r="F148" s="29" t="s">
        <v>164</v>
      </c>
      <c r="G148" s="104">
        <v>0.4</v>
      </c>
      <c r="H148" s="131">
        <v>0.6</v>
      </c>
      <c r="I148" s="131">
        <v>0.7</v>
      </c>
      <c r="J148" s="131">
        <v>0.7</v>
      </c>
      <c r="K148" s="131">
        <v>1</v>
      </c>
      <c r="L148" s="131">
        <v>0.5</v>
      </c>
      <c r="M148" s="131">
        <v>0.5</v>
      </c>
      <c r="N148" s="131">
        <v>0.7</v>
      </c>
      <c r="O148" s="131">
        <v>0.7</v>
      </c>
      <c r="P148" s="131">
        <v>0.6</v>
      </c>
      <c r="Q148" s="132">
        <v>0.4</v>
      </c>
    </row>
    <row r="149" spans="1:17" ht="14.25" x14ac:dyDescent="0.3">
      <c r="A149" s="8">
        <v>0.4</v>
      </c>
      <c r="F149" s="29" t="s">
        <v>204</v>
      </c>
      <c r="G149" s="104">
        <v>0.2</v>
      </c>
      <c r="H149" s="131">
        <v>0.3</v>
      </c>
      <c r="I149" s="131">
        <v>0.3</v>
      </c>
      <c r="J149" s="131">
        <v>0.4</v>
      </c>
      <c r="K149" s="131">
        <v>0.5</v>
      </c>
      <c r="L149" s="131">
        <v>0.1</v>
      </c>
      <c r="M149" s="131">
        <v>0.2</v>
      </c>
      <c r="N149" s="131">
        <v>0.2</v>
      </c>
      <c r="O149" s="131">
        <v>0.3</v>
      </c>
      <c r="P149" s="131">
        <v>0.1</v>
      </c>
      <c r="Q149" s="132">
        <v>0.3</v>
      </c>
    </row>
    <row r="150" spans="1:17" ht="14.25" x14ac:dyDescent="0.3">
      <c r="F150" s="29" t="s">
        <v>83</v>
      </c>
      <c r="G150" s="104">
        <v>0.4</v>
      </c>
      <c r="H150" s="131">
        <v>0.9</v>
      </c>
      <c r="I150" s="131">
        <v>1.4</v>
      </c>
      <c r="J150" s="131">
        <v>1.6</v>
      </c>
      <c r="K150" s="131">
        <v>2.2999999999999998</v>
      </c>
      <c r="L150" s="131">
        <v>0.4</v>
      </c>
      <c r="M150" s="131">
        <v>0.5</v>
      </c>
      <c r="N150" s="131">
        <v>0.9</v>
      </c>
      <c r="O150" s="131">
        <v>1.4</v>
      </c>
      <c r="P150" s="131">
        <v>0.4</v>
      </c>
      <c r="Q150" s="132">
        <v>1</v>
      </c>
    </row>
    <row r="151" spans="1:17" ht="14.25" x14ac:dyDescent="0.3">
      <c r="F151" s="29" t="s">
        <v>159</v>
      </c>
      <c r="G151" s="104">
        <v>0.5</v>
      </c>
      <c r="H151" s="131">
        <v>0.9</v>
      </c>
      <c r="I151" s="131">
        <v>1.2</v>
      </c>
      <c r="J151" s="131">
        <v>1.5</v>
      </c>
      <c r="K151" s="131">
        <v>1.8</v>
      </c>
      <c r="L151" s="131">
        <v>0.4</v>
      </c>
      <c r="M151" s="131">
        <v>0.4</v>
      </c>
      <c r="N151" s="131">
        <v>0.9</v>
      </c>
      <c r="O151" s="131">
        <v>1.5</v>
      </c>
      <c r="P151" s="131">
        <v>0.4</v>
      </c>
      <c r="Q151" s="132">
        <v>1</v>
      </c>
    </row>
    <row r="152" spans="1:17" ht="15" thickBot="1" x14ac:dyDescent="0.35">
      <c r="A152" s="1" t="s">
        <v>69</v>
      </c>
      <c r="F152" s="30" t="s">
        <v>205</v>
      </c>
      <c r="G152" s="106">
        <v>0.1</v>
      </c>
      <c r="H152" s="106">
        <v>0.1</v>
      </c>
      <c r="I152" s="106">
        <v>0.1</v>
      </c>
      <c r="J152" s="106">
        <v>0.1</v>
      </c>
      <c r="K152" s="106">
        <v>0.1</v>
      </c>
      <c r="L152" s="106">
        <v>0.1</v>
      </c>
      <c r="M152" s="106">
        <v>0.1</v>
      </c>
      <c r="N152" s="106">
        <v>0.1</v>
      </c>
      <c r="O152" s="106">
        <v>0.1</v>
      </c>
      <c r="P152" s="106">
        <v>0.1</v>
      </c>
      <c r="Q152" s="108">
        <v>0.1</v>
      </c>
    </row>
    <row r="153" spans="1:17" ht="14.25" x14ac:dyDescent="0.3">
      <c r="A153" s="1">
        <v>0.8</v>
      </c>
      <c r="F153" s="124" t="s">
        <v>201</v>
      </c>
      <c r="G153" s="153">
        <v>0.1</v>
      </c>
      <c r="H153" s="153">
        <v>0.1</v>
      </c>
      <c r="I153" s="153">
        <v>0.1</v>
      </c>
      <c r="J153" s="153">
        <v>0.1</v>
      </c>
      <c r="K153" s="153">
        <v>0.1</v>
      </c>
      <c r="L153" s="153">
        <v>0.1</v>
      </c>
      <c r="M153" s="153">
        <v>0.1</v>
      </c>
      <c r="N153" s="153">
        <v>0.1</v>
      </c>
      <c r="O153" s="153">
        <v>0.1</v>
      </c>
      <c r="P153" s="153">
        <v>0.1</v>
      </c>
      <c r="Q153" s="153">
        <v>0.1</v>
      </c>
    </row>
    <row r="154" spans="1:17" ht="14.25" x14ac:dyDescent="0.3">
      <c r="A154" s="1">
        <v>0.85</v>
      </c>
      <c r="F154" s="124" t="s">
        <v>203</v>
      </c>
      <c r="G154" s="153">
        <v>0.1</v>
      </c>
      <c r="H154" s="153">
        <v>0.3</v>
      </c>
      <c r="I154" s="153">
        <v>0.4</v>
      </c>
      <c r="J154" s="153">
        <v>0.4</v>
      </c>
      <c r="K154" s="153">
        <v>0.6</v>
      </c>
      <c r="L154" s="153">
        <v>0.2</v>
      </c>
      <c r="M154" s="153">
        <v>0.3</v>
      </c>
      <c r="N154" s="153">
        <v>0.3</v>
      </c>
      <c r="O154" s="153">
        <v>0.4</v>
      </c>
      <c r="P154" s="153">
        <v>0.2</v>
      </c>
      <c r="Q154" s="153">
        <v>0.4</v>
      </c>
    </row>
    <row r="155" spans="1:17" ht="14.25" x14ac:dyDescent="0.3">
      <c r="A155" s="1">
        <v>0.9</v>
      </c>
      <c r="F155" s="124"/>
      <c r="G155" s="125"/>
      <c r="H155" s="125"/>
      <c r="I155" s="125"/>
      <c r="J155" s="125"/>
      <c r="K155" s="125"/>
      <c r="L155" s="125"/>
      <c r="M155" s="125"/>
      <c r="N155" s="125"/>
      <c r="O155" s="125"/>
      <c r="P155" s="125"/>
      <c r="Q155" s="125"/>
    </row>
    <row r="156" spans="1:17" ht="13.5" thickBot="1" x14ac:dyDescent="0.25">
      <c r="A156" s="1">
        <v>0.95</v>
      </c>
      <c r="F156" s="123" t="s">
        <v>145</v>
      </c>
      <c r="G156" s="7" t="s">
        <v>10</v>
      </c>
      <c r="H156" s="7" t="s">
        <v>11</v>
      </c>
      <c r="I156" s="7" t="s">
        <v>12</v>
      </c>
      <c r="J156" s="7" t="s">
        <v>13</v>
      </c>
      <c r="K156" s="7" t="s">
        <v>15</v>
      </c>
      <c r="L156" s="7" t="s">
        <v>16</v>
      </c>
      <c r="M156" s="7" t="s">
        <v>18</v>
      </c>
      <c r="N156" s="7" t="s">
        <v>85</v>
      </c>
      <c r="O156" s="7" t="s">
        <v>86</v>
      </c>
      <c r="P156" s="7" t="s">
        <v>87</v>
      </c>
      <c r="Q156" s="7" t="s">
        <v>96</v>
      </c>
    </row>
    <row r="157" spans="1:17" ht="14.25" x14ac:dyDescent="0.3">
      <c r="A157" s="1">
        <v>1</v>
      </c>
      <c r="F157" s="87" t="s">
        <v>42</v>
      </c>
      <c r="G157" s="67">
        <v>0.1</v>
      </c>
      <c r="H157" s="67">
        <v>0.1</v>
      </c>
      <c r="I157" s="67">
        <v>0.1</v>
      </c>
      <c r="J157" s="67">
        <v>0.1</v>
      </c>
      <c r="K157" s="67">
        <v>0.1</v>
      </c>
      <c r="L157" s="67">
        <v>0.1</v>
      </c>
      <c r="M157" s="67">
        <v>0.1</v>
      </c>
      <c r="N157" s="67">
        <v>0.1</v>
      </c>
      <c r="O157" s="67">
        <v>0.1</v>
      </c>
      <c r="P157" s="67">
        <v>0.1</v>
      </c>
      <c r="Q157" s="89">
        <v>0.1</v>
      </c>
    </row>
    <row r="158" spans="1:17" ht="14.25" x14ac:dyDescent="0.3">
      <c r="A158" s="1">
        <v>1.05</v>
      </c>
      <c r="F158" s="29" t="s">
        <v>63</v>
      </c>
      <c r="G158" s="69">
        <v>0.2</v>
      </c>
      <c r="H158" s="69">
        <v>0.2</v>
      </c>
      <c r="I158" s="69">
        <v>0.2</v>
      </c>
      <c r="J158" s="69">
        <v>0.2</v>
      </c>
      <c r="K158" s="69">
        <v>0.2</v>
      </c>
      <c r="L158" s="69">
        <v>0.2</v>
      </c>
      <c r="M158" s="69">
        <v>0.4</v>
      </c>
      <c r="N158" s="69">
        <v>0.2</v>
      </c>
      <c r="O158" s="69">
        <v>0.2</v>
      </c>
      <c r="P158" s="69">
        <v>0.2</v>
      </c>
      <c r="Q158" s="90">
        <v>0.1</v>
      </c>
    </row>
    <row r="159" spans="1:17" ht="14.25" x14ac:dyDescent="0.3">
      <c r="A159" s="1">
        <v>1.1000000000000001</v>
      </c>
      <c r="F159" s="29" t="s">
        <v>64</v>
      </c>
      <c r="G159" s="69">
        <v>0.2</v>
      </c>
      <c r="H159" s="69">
        <v>0.4</v>
      </c>
      <c r="I159" s="69">
        <v>0.3</v>
      </c>
      <c r="J159" s="69">
        <v>0.3</v>
      </c>
      <c r="K159" s="69">
        <v>0.3</v>
      </c>
      <c r="L159" s="69">
        <v>0.4</v>
      </c>
      <c r="M159" s="69">
        <v>0.4</v>
      </c>
      <c r="N159" s="69">
        <v>0.4</v>
      </c>
      <c r="O159" s="69">
        <v>0.3</v>
      </c>
      <c r="P159" s="69">
        <v>0.5</v>
      </c>
      <c r="Q159" s="90">
        <v>0.4</v>
      </c>
    </row>
    <row r="160" spans="1:17" ht="14.25" x14ac:dyDescent="0.3">
      <c r="A160" s="1">
        <v>1.1499999999999999</v>
      </c>
      <c r="F160" s="29" t="s">
        <v>65</v>
      </c>
      <c r="G160" s="69">
        <v>0.2</v>
      </c>
      <c r="H160" s="69">
        <v>0.2</v>
      </c>
      <c r="I160" s="69">
        <v>0.2</v>
      </c>
      <c r="J160" s="69">
        <v>0.2</v>
      </c>
      <c r="K160" s="69">
        <v>0.2</v>
      </c>
      <c r="L160" s="69">
        <v>0.2</v>
      </c>
      <c r="M160" s="69">
        <v>0.2</v>
      </c>
      <c r="N160" s="69">
        <v>0.2</v>
      </c>
      <c r="O160" s="69">
        <v>0.2</v>
      </c>
      <c r="P160" s="69">
        <v>0.2</v>
      </c>
      <c r="Q160" s="90">
        <v>0.2</v>
      </c>
    </row>
    <row r="161" spans="1:17" ht="14.25" x14ac:dyDescent="0.3">
      <c r="A161" s="1">
        <v>1.2</v>
      </c>
      <c r="F161" s="29" t="s">
        <v>66</v>
      </c>
      <c r="G161" s="69">
        <v>0.9</v>
      </c>
      <c r="H161" s="70">
        <v>1.4</v>
      </c>
      <c r="I161" s="70">
        <v>1.7</v>
      </c>
      <c r="J161" s="70">
        <v>1.3</v>
      </c>
      <c r="K161" s="70">
        <v>1.9</v>
      </c>
      <c r="L161" s="70">
        <v>1.3</v>
      </c>
      <c r="M161" s="70">
        <v>1.6</v>
      </c>
      <c r="N161" s="70">
        <v>1.5</v>
      </c>
      <c r="O161" s="70">
        <v>1.5</v>
      </c>
      <c r="P161" s="70">
        <v>1.5</v>
      </c>
      <c r="Q161" s="71">
        <v>1.3</v>
      </c>
    </row>
    <row r="162" spans="1:17" ht="15" thickBot="1" x14ac:dyDescent="0.35">
      <c r="F162" s="30" t="s">
        <v>43</v>
      </c>
      <c r="G162" s="77">
        <v>0.9</v>
      </c>
      <c r="H162" s="77">
        <v>1.1000000000000001</v>
      </c>
      <c r="I162" s="77">
        <v>1.3</v>
      </c>
      <c r="J162" s="77">
        <v>1.1000000000000001</v>
      </c>
      <c r="K162" s="77">
        <v>1.2</v>
      </c>
      <c r="L162" s="77">
        <v>1.2</v>
      </c>
      <c r="M162" s="78">
        <v>1.4</v>
      </c>
      <c r="N162" s="77">
        <v>1.1000000000000001</v>
      </c>
      <c r="O162" s="77">
        <v>1.1000000000000001</v>
      </c>
      <c r="P162" s="77">
        <v>1.1000000000000001</v>
      </c>
      <c r="Q162" s="91">
        <v>1</v>
      </c>
    </row>
    <row r="163" spans="1:17" ht="14.25" x14ac:dyDescent="0.3">
      <c r="A163" s="23" t="s">
        <v>104</v>
      </c>
      <c r="F163" s="87" t="s">
        <v>40</v>
      </c>
      <c r="G163" s="117">
        <v>0.2</v>
      </c>
      <c r="H163" s="117">
        <v>0.2</v>
      </c>
      <c r="I163" s="117">
        <v>0.3</v>
      </c>
      <c r="J163" s="117">
        <v>0.3</v>
      </c>
      <c r="K163" s="117">
        <v>0.3</v>
      </c>
      <c r="L163" s="117">
        <v>0.2</v>
      </c>
      <c r="M163" s="117">
        <v>0.2</v>
      </c>
      <c r="N163" s="117">
        <v>0.3</v>
      </c>
      <c r="O163" s="117">
        <v>0.3</v>
      </c>
      <c r="P163" s="117">
        <v>0.3</v>
      </c>
      <c r="Q163" s="118">
        <v>0.3</v>
      </c>
    </row>
    <row r="164" spans="1:17" ht="14.25" x14ac:dyDescent="0.3">
      <c r="A164" s="8">
        <v>0</v>
      </c>
      <c r="F164" s="29" t="s">
        <v>45</v>
      </c>
      <c r="G164" s="121">
        <v>0.3</v>
      </c>
      <c r="H164" s="121">
        <v>0.4</v>
      </c>
      <c r="I164" s="121">
        <v>0.4</v>
      </c>
      <c r="J164" s="121">
        <v>0.4</v>
      </c>
      <c r="K164" s="121">
        <v>0.4</v>
      </c>
      <c r="L164" s="121">
        <v>0.3</v>
      </c>
      <c r="M164" s="121">
        <v>0.4</v>
      </c>
      <c r="N164" s="121">
        <v>0.4</v>
      </c>
      <c r="O164" s="121">
        <v>0.4</v>
      </c>
      <c r="P164" s="121">
        <v>0.4</v>
      </c>
      <c r="Q164" s="122">
        <v>0.3</v>
      </c>
    </row>
    <row r="165" spans="1:17" ht="14.25" x14ac:dyDescent="0.3">
      <c r="A165" s="8">
        <v>0.01</v>
      </c>
      <c r="F165" s="29" t="s">
        <v>67</v>
      </c>
      <c r="G165" s="121">
        <v>0.6</v>
      </c>
      <c r="H165" s="121">
        <v>0.7</v>
      </c>
      <c r="I165" s="121">
        <v>0.8</v>
      </c>
      <c r="J165" s="121">
        <v>0.8</v>
      </c>
      <c r="K165" s="121">
        <v>1</v>
      </c>
      <c r="L165" s="121">
        <v>0.7</v>
      </c>
      <c r="M165" s="121">
        <v>0.8</v>
      </c>
      <c r="N165" s="121">
        <v>1</v>
      </c>
      <c r="O165" s="121">
        <v>1</v>
      </c>
      <c r="P165" s="121">
        <v>1</v>
      </c>
      <c r="Q165" s="122">
        <v>0.9</v>
      </c>
    </row>
    <row r="166" spans="1:17" ht="14.25" x14ac:dyDescent="0.3">
      <c r="A166" s="8">
        <v>0.02</v>
      </c>
      <c r="F166" s="29" t="s">
        <v>68</v>
      </c>
      <c r="G166" s="121">
        <v>0.6</v>
      </c>
      <c r="H166" s="121">
        <v>0.9</v>
      </c>
      <c r="I166" s="121">
        <v>1.2</v>
      </c>
      <c r="J166" s="121">
        <v>1.2</v>
      </c>
      <c r="K166" s="121">
        <v>1.3</v>
      </c>
      <c r="L166" s="121">
        <v>0.8</v>
      </c>
      <c r="M166" s="121">
        <v>0.9</v>
      </c>
      <c r="N166" s="121">
        <v>1</v>
      </c>
      <c r="O166" s="126">
        <v>1.1000000000000001</v>
      </c>
      <c r="P166" s="121">
        <v>0.8</v>
      </c>
      <c r="Q166" s="127">
        <v>1</v>
      </c>
    </row>
    <row r="167" spans="1:17" ht="15" thickBot="1" x14ac:dyDescent="0.35">
      <c r="F167" s="30" t="s">
        <v>41</v>
      </c>
      <c r="G167" s="119">
        <v>1.1000000000000001</v>
      </c>
      <c r="H167" s="119">
        <v>1.2</v>
      </c>
      <c r="I167" s="119">
        <v>1.4</v>
      </c>
      <c r="J167" s="119">
        <v>1.4</v>
      </c>
      <c r="K167" s="119">
        <v>1.5</v>
      </c>
      <c r="L167" s="119">
        <v>1</v>
      </c>
      <c r="M167" s="128">
        <v>1.2</v>
      </c>
      <c r="N167" s="119">
        <v>1.3</v>
      </c>
      <c r="O167" s="119">
        <v>1.4</v>
      </c>
      <c r="P167" s="119">
        <v>1.2</v>
      </c>
      <c r="Q167" s="120">
        <v>1.4</v>
      </c>
    </row>
    <row r="168" spans="1:17" x14ac:dyDescent="0.2">
      <c r="A168" s="11" t="s">
        <v>34</v>
      </c>
      <c r="B168" s="12" t="s">
        <v>3</v>
      </c>
      <c r="F168" s="1" t="s">
        <v>55</v>
      </c>
    </row>
    <row r="169" spans="1:17" x14ac:dyDescent="0.2">
      <c r="A169" s="13" t="s">
        <v>10</v>
      </c>
      <c r="B169" s="22">
        <v>455</v>
      </c>
    </row>
    <row r="170" spans="1:17" x14ac:dyDescent="0.2">
      <c r="A170" s="13" t="s">
        <v>11</v>
      </c>
      <c r="B170" s="22">
        <v>372</v>
      </c>
    </row>
    <row r="171" spans="1:17" ht="13.5" thickBot="1" x14ac:dyDescent="0.25">
      <c r="A171" s="13" t="s">
        <v>12</v>
      </c>
      <c r="B171" s="22">
        <v>322</v>
      </c>
    </row>
    <row r="172" spans="1:17" ht="13.5" thickBot="1" x14ac:dyDescent="0.25">
      <c r="A172" s="13" t="s">
        <v>13</v>
      </c>
      <c r="B172" s="22">
        <v>334</v>
      </c>
      <c r="F172" s="93" t="s">
        <v>76</v>
      </c>
      <c r="G172" s="94" t="s">
        <v>10</v>
      </c>
      <c r="H172" s="94" t="s">
        <v>11</v>
      </c>
      <c r="I172" s="94" t="s">
        <v>12</v>
      </c>
      <c r="J172" s="94" t="s">
        <v>13</v>
      </c>
      <c r="K172" s="94" t="s">
        <v>15</v>
      </c>
      <c r="L172" s="94" t="s">
        <v>85</v>
      </c>
      <c r="M172" s="94" t="s">
        <v>86</v>
      </c>
      <c r="N172" s="95" t="s">
        <v>96</v>
      </c>
      <c r="O172" s="7"/>
      <c r="P172" s="7"/>
      <c r="Q172" s="7"/>
    </row>
    <row r="173" spans="1:17" ht="15.75" thickTop="1" thickBot="1" x14ac:dyDescent="0.35">
      <c r="A173" s="13" t="s">
        <v>15</v>
      </c>
      <c r="B173" s="22">
        <v>280</v>
      </c>
      <c r="F173" s="115"/>
      <c r="G173" s="69"/>
      <c r="H173" s="69"/>
      <c r="I173" s="69"/>
      <c r="J173" s="18"/>
      <c r="K173" s="18"/>
      <c r="L173" s="18"/>
      <c r="M173" s="18"/>
      <c r="N173" s="92"/>
    </row>
    <row r="174" spans="1:17" ht="14.25" x14ac:dyDescent="0.3">
      <c r="A174" s="13" t="s">
        <v>16</v>
      </c>
      <c r="B174" s="22">
        <v>463</v>
      </c>
      <c r="F174" s="87" t="s">
        <v>48</v>
      </c>
      <c r="G174" s="117">
        <v>0.2</v>
      </c>
      <c r="H174" s="117">
        <v>0.2</v>
      </c>
      <c r="I174" s="117">
        <v>0.1</v>
      </c>
      <c r="J174" s="117">
        <v>0.2</v>
      </c>
      <c r="K174" s="117">
        <v>0.2</v>
      </c>
      <c r="L174" s="117">
        <v>0.2</v>
      </c>
      <c r="M174" s="117">
        <v>0.2</v>
      </c>
      <c r="N174" s="118">
        <v>0.2</v>
      </c>
    </row>
    <row r="175" spans="1:17" ht="15" thickBot="1" x14ac:dyDescent="0.35">
      <c r="A175" s="13" t="s">
        <v>18</v>
      </c>
      <c r="B175" s="22">
        <v>390</v>
      </c>
      <c r="F175" s="30" t="s">
        <v>77</v>
      </c>
      <c r="G175" s="119">
        <v>0.1</v>
      </c>
      <c r="H175" s="119">
        <v>0.1</v>
      </c>
      <c r="I175" s="119">
        <v>0.1</v>
      </c>
      <c r="J175" s="119">
        <v>0.1</v>
      </c>
      <c r="K175" s="119">
        <v>0.1</v>
      </c>
      <c r="L175" s="119">
        <v>0.1</v>
      </c>
      <c r="M175" s="119">
        <v>0.1</v>
      </c>
      <c r="N175" s="120">
        <v>0.2</v>
      </c>
    </row>
    <row r="176" spans="1:17" ht="14.25" x14ac:dyDescent="0.3">
      <c r="A176" s="13" t="s">
        <v>85</v>
      </c>
      <c r="B176" s="22">
        <v>357</v>
      </c>
      <c r="F176" s="112" t="s">
        <v>78</v>
      </c>
      <c r="G176" s="121"/>
      <c r="H176" s="121"/>
      <c r="I176" s="121"/>
      <c r="J176" s="121"/>
      <c r="K176" s="121"/>
      <c r="L176" s="121"/>
      <c r="M176" s="121"/>
      <c r="N176" s="122"/>
    </row>
    <row r="177" spans="1:17" ht="15" thickBot="1" x14ac:dyDescent="0.35">
      <c r="A177" s="13" t="s">
        <v>86</v>
      </c>
      <c r="B177" s="22">
        <v>310</v>
      </c>
      <c r="F177" s="115"/>
      <c r="G177" s="121"/>
      <c r="H177" s="121"/>
      <c r="I177" s="121"/>
      <c r="J177" s="121"/>
      <c r="K177" s="121"/>
      <c r="L177" s="121"/>
      <c r="M177" s="121"/>
      <c r="N177" s="122"/>
    </row>
    <row r="178" spans="1:17" ht="14.25" x14ac:dyDescent="0.3">
      <c r="A178" s="13" t="s">
        <v>87</v>
      </c>
      <c r="B178" s="22">
        <v>440</v>
      </c>
      <c r="F178" s="87" t="s">
        <v>51</v>
      </c>
      <c r="G178" s="117">
        <v>0.1</v>
      </c>
      <c r="H178" s="117">
        <v>0.2</v>
      </c>
      <c r="I178" s="117">
        <v>0.2</v>
      </c>
      <c r="J178" s="117">
        <v>0.2</v>
      </c>
      <c r="K178" s="117">
        <v>0.2</v>
      </c>
      <c r="L178" s="117">
        <v>0.2</v>
      </c>
      <c r="M178" s="117">
        <v>0.2</v>
      </c>
      <c r="N178" s="118">
        <v>0.2</v>
      </c>
    </row>
    <row r="179" spans="1:17" ht="15" thickBot="1" x14ac:dyDescent="0.35">
      <c r="A179" s="13" t="s">
        <v>96</v>
      </c>
      <c r="B179" s="22">
        <v>310</v>
      </c>
      <c r="F179" s="30" t="s">
        <v>79</v>
      </c>
      <c r="G179" s="119">
        <v>0.1</v>
      </c>
      <c r="H179" s="119">
        <v>0.1</v>
      </c>
      <c r="I179" s="119">
        <v>0.1</v>
      </c>
      <c r="J179" s="119">
        <v>0.2</v>
      </c>
      <c r="K179" s="119">
        <v>0.2</v>
      </c>
      <c r="L179" s="119">
        <v>0.1</v>
      </c>
      <c r="M179" s="119">
        <v>0.2</v>
      </c>
      <c r="N179" s="120">
        <v>0.2</v>
      </c>
    </row>
    <row r="180" spans="1:17" ht="15" thickBot="1" x14ac:dyDescent="0.35">
      <c r="F180" s="116" t="s">
        <v>80</v>
      </c>
      <c r="G180" s="119"/>
      <c r="H180" s="119"/>
      <c r="I180" s="119"/>
      <c r="J180" s="119"/>
      <c r="K180" s="119"/>
      <c r="L180" s="119"/>
      <c r="M180" s="119"/>
      <c r="N180" s="120"/>
    </row>
    <row r="182" spans="1:17" ht="13.5" thickBot="1" x14ac:dyDescent="0.25"/>
    <row r="183" spans="1:17" ht="14.25" thickTop="1" thickBot="1" x14ac:dyDescent="0.25">
      <c r="A183" s="1" t="s">
        <v>103</v>
      </c>
      <c r="F183" s="114" t="s">
        <v>167</v>
      </c>
      <c r="G183" s="7" t="s">
        <v>10</v>
      </c>
      <c r="H183" s="7" t="s">
        <v>11</v>
      </c>
      <c r="I183" s="7" t="s">
        <v>12</v>
      </c>
      <c r="J183" s="7" t="s">
        <v>13</v>
      </c>
      <c r="K183" s="7" t="s">
        <v>15</v>
      </c>
      <c r="L183" s="7" t="s">
        <v>16</v>
      </c>
      <c r="M183" s="7" t="s">
        <v>18</v>
      </c>
      <c r="N183" s="7" t="s">
        <v>85</v>
      </c>
      <c r="O183" s="7" t="s">
        <v>86</v>
      </c>
      <c r="P183" s="7" t="s">
        <v>87</v>
      </c>
      <c r="Q183" s="7" t="s">
        <v>96</v>
      </c>
    </row>
    <row r="184" spans="1:17" ht="14.25" x14ac:dyDescent="0.3">
      <c r="A184" s="8">
        <v>0</v>
      </c>
      <c r="F184" s="87" t="s">
        <v>98</v>
      </c>
      <c r="G184" s="67">
        <v>0.1</v>
      </c>
      <c r="H184" s="67">
        <v>0.1</v>
      </c>
      <c r="I184" s="67">
        <v>0.1</v>
      </c>
      <c r="J184" s="67">
        <v>0.2</v>
      </c>
      <c r="K184" s="67">
        <v>0.1</v>
      </c>
      <c r="L184" s="67">
        <v>0.1</v>
      </c>
      <c r="M184" s="67">
        <v>0.1</v>
      </c>
      <c r="N184" s="67">
        <v>0.1</v>
      </c>
      <c r="O184" s="67">
        <v>0.2</v>
      </c>
      <c r="P184" s="67">
        <v>0.1</v>
      </c>
      <c r="Q184" s="89">
        <v>0.2</v>
      </c>
    </row>
    <row r="185" spans="1:17" ht="14.25" x14ac:dyDescent="0.3">
      <c r="A185" s="8">
        <v>0.05</v>
      </c>
      <c r="F185" s="29" t="s">
        <v>43</v>
      </c>
      <c r="G185" s="69">
        <v>0.2</v>
      </c>
      <c r="H185" s="69">
        <v>0.2</v>
      </c>
      <c r="I185" s="69">
        <v>0.2</v>
      </c>
      <c r="J185" s="69">
        <v>0.2</v>
      </c>
      <c r="K185" s="69">
        <v>0.2</v>
      </c>
      <c r="L185" s="69">
        <v>0.1</v>
      </c>
      <c r="M185" s="69">
        <v>0.1</v>
      </c>
      <c r="N185" s="69">
        <v>0.2</v>
      </c>
      <c r="O185" s="69">
        <v>0.2</v>
      </c>
      <c r="P185" s="69">
        <v>0.1</v>
      </c>
      <c r="Q185" s="90">
        <v>0.2</v>
      </c>
    </row>
    <row r="186" spans="1:17" ht="14.25" x14ac:dyDescent="0.3">
      <c r="A186" s="8">
        <v>0.08</v>
      </c>
      <c r="F186" s="29" t="s">
        <v>50</v>
      </c>
      <c r="G186" s="69">
        <v>0.4</v>
      </c>
      <c r="H186" s="69">
        <v>0.2</v>
      </c>
      <c r="I186" s="69">
        <v>0.2</v>
      </c>
      <c r="J186" s="69">
        <v>0.2</v>
      </c>
      <c r="K186" s="69">
        <v>0.2</v>
      </c>
      <c r="L186" s="69">
        <v>0.2</v>
      </c>
      <c r="M186" s="69">
        <v>0.2</v>
      </c>
      <c r="N186" s="69">
        <v>0.2</v>
      </c>
      <c r="O186" s="69">
        <v>0.3</v>
      </c>
      <c r="P186" s="69">
        <v>0.2</v>
      </c>
      <c r="Q186" s="90">
        <v>0.3</v>
      </c>
    </row>
    <row r="187" spans="1:17" ht="15" thickBot="1" x14ac:dyDescent="0.35">
      <c r="A187" s="8">
        <v>0.1</v>
      </c>
      <c r="F187" s="30" t="s">
        <v>49</v>
      </c>
      <c r="G187" s="77">
        <v>0.1</v>
      </c>
      <c r="H187" s="78">
        <v>0.1</v>
      </c>
      <c r="I187" s="78">
        <v>0.1</v>
      </c>
      <c r="J187" s="78">
        <v>0.1</v>
      </c>
      <c r="K187" s="78">
        <v>0.1</v>
      </c>
      <c r="L187" s="78">
        <v>0.1</v>
      </c>
      <c r="M187" s="78">
        <v>0.1</v>
      </c>
      <c r="N187" s="78">
        <v>0.1</v>
      </c>
      <c r="O187" s="78">
        <v>0.1</v>
      </c>
      <c r="P187" s="78">
        <v>0.1</v>
      </c>
      <c r="Q187" s="79">
        <v>0.1</v>
      </c>
    </row>
    <row r="188" spans="1:17" ht="14.25" x14ac:dyDescent="0.3">
      <c r="F188" s="87" t="s">
        <v>95</v>
      </c>
      <c r="G188" s="67">
        <v>0.1</v>
      </c>
      <c r="H188" s="67">
        <v>0.1</v>
      </c>
      <c r="I188" s="67">
        <v>0.1</v>
      </c>
      <c r="J188" s="67">
        <v>0.2</v>
      </c>
      <c r="K188" s="67">
        <v>0.1</v>
      </c>
      <c r="L188" s="67">
        <v>0.1</v>
      </c>
      <c r="M188" s="67">
        <v>0.1</v>
      </c>
      <c r="N188" s="67">
        <v>0.1</v>
      </c>
      <c r="O188" s="67">
        <v>0.2</v>
      </c>
      <c r="P188" s="67">
        <v>0.1</v>
      </c>
      <c r="Q188" s="89">
        <v>0.2</v>
      </c>
    </row>
    <row r="189" spans="1:17" ht="14.25" x14ac:dyDescent="0.3">
      <c r="F189" s="29" t="s">
        <v>41</v>
      </c>
      <c r="G189" s="69">
        <v>0.2</v>
      </c>
      <c r="H189" s="69">
        <v>0.2</v>
      </c>
      <c r="I189" s="69">
        <v>0.1</v>
      </c>
      <c r="J189" s="69">
        <v>0.2</v>
      </c>
      <c r="K189" s="69">
        <v>0.2</v>
      </c>
      <c r="L189" s="69">
        <v>0.1</v>
      </c>
      <c r="M189" s="69">
        <v>0.1</v>
      </c>
      <c r="N189" s="69">
        <v>0.2</v>
      </c>
      <c r="O189" s="69">
        <v>0.3</v>
      </c>
      <c r="P189" s="69">
        <v>0.1</v>
      </c>
      <c r="Q189" s="90">
        <v>0.3</v>
      </c>
    </row>
    <row r="190" spans="1:17" ht="14.25" x14ac:dyDescent="0.3">
      <c r="F190" s="29" t="s">
        <v>53</v>
      </c>
      <c r="G190" s="69">
        <v>0.1</v>
      </c>
      <c r="H190" s="69">
        <v>0.1</v>
      </c>
      <c r="I190" s="69">
        <v>0.1</v>
      </c>
      <c r="J190" s="69">
        <v>0.1</v>
      </c>
      <c r="K190" s="69">
        <v>0.1</v>
      </c>
      <c r="L190" s="69">
        <v>0.1</v>
      </c>
      <c r="M190" s="69">
        <v>0.1</v>
      </c>
      <c r="N190" s="69">
        <v>0.1</v>
      </c>
      <c r="O190" s="69">
        <v>0.1</v>
      </c>
      <c r="P190" s="69">
        <v>0.1</v>
      </c>
      <c r="Q190" s="90">
        <v>0.1</v>
      </c>
    </row>
    <row r="191" spans="1:17" ht="15" thickBot="1" x14ac:dyDescent="0.35">
      <c r="F191" s="30" t="s">
        <v>52</v>
      </c>
      <c r="G191" s="97">
        <v>0.1</v>
      </c>
      <c r="H191" s="97">
        <v>0.1</v>
      </c>
      <c r="I191" s="97">
        <v>0.1</v>
      </c>
      <c r="J191" s="97">
        <v>0.1</v>
      </c>
      <c r="K191" s="97">
        <v>0.1</v>
      </c>
      <c r="L191" s="97">
        <v>0.1</v>
      </c>
      <c r="M191" s="97">
        <v>0.1</v>
      </c>
      <c r="N191" s="97">
        <v>0.1</v>
      </c>
      <c r="O191" s="97">
        <v>0.1</v>
      </c>
      <c r="P191" s="97">
        <v>0.1</v>
      </c>
      <c r="Q191" s="98">
        <v>0.1</v>
      </c>
    </row>
    <row r="192" spans="1:17" ht="14.25" x14ac:dyDescent="0.3">
      <c r="F192" s="9"/>
      <c r="G192"/>
      <c r="H192"/>
      <c r="I192"/>
      <c r="J192"/>
      <c r="K192"/>
      <c r="L192"/>
      <c r="M192"/>
      <c r="N192"/>
      <c r="O192"/>
      <c r="P192"/>
      <c r="Q192"/>
    </row>
    <row r="193" spans="1:17" ht="14.25" x14ac:dyDescent="0.3">
      <c r="A193" s="1" t="s">
        <v>24</v>
      </c>
      <c r="F193" s="3"/>
      <c r="G193"/>
      <c r="H193"/>
      <c r="I193"/>
      <c r="J193"/>
      <c r="K193"/>
      <c r="L193"/>
      <c r="M193"/>
      <c r="N193"/>
      <c r="O193"/>
      <c r="P193"/>
      <c r="Q193"/>
    </row>
    <row r="194" spans="1:17" ht="13.5" thickBot="1" x14ac:dyDescent="0.25">
      <c r="A194" s="8">
        <v>0</v>
      </c>
    </row>
    <row r="195" spans="1:17" ht="14.25" thickTop="1" thickBot="1" x14ac:dyDescent="0.25">
      <c r="A195" s="8">
        <v>0.01</v>
      </c>
      <c r="F195" s="100" t="s">
        <v>84</v>
      </c>
      <c r="G195" s="7" t="s">
        <v>10</v>
      </c>
      <c r="H195" s="7" t="s">
        <v>11</v>
      </c>
      <c r="I195" s="7" t="s">
        <v>12</v>
      </c>
      <c r="J195" s="7" t="s">
        <v>13</v>
      </c>
      <c r="K195" s="7" t="s">
        <v>15</v>
      </c>
      <c r="L195" s="7" t="s">
        <v>16</v>
      </c>
      <c r="M195" s="7" t="s">
        <v>18</v>
      </c>
      <c r="N195" s="7" t="s">
        <v>85</v>
      </c>
      <c r="O195" s="7" t="s">
        <v>86</v>
      </c>
      <c r="P195" s="7" t="s">
        <v>87</v>
      </c>
      <c r="Q195" s="7" t="s">
        <v>96</v>
      </c>
    </row>
    <row r="196" spans="1:17" ht="14.25" x14ac:dyDescent="0.3">
      <c r="A196" s="8">
        <v>0.02</v>
      </c>
      <c r="F196" s="87" t="s">
        <v>98</v>
      </c>
      <c r="G196" s="67">
        <v>0.1</v>
      </c>
      <c r="H196" s="67">
        <v>0.1</v>
      </c>
      <c r="I196" s="67">
        <v>0.1</v>
      </c>
      <c r="J196" s="67">
        <v>0.2</v>
      </c>
      <c r="K196" s="67">
        <v>0.2</v>
      </c>
      <c r="L196" s="67">
        <v>0.1</v>
      </c>
      <c r="M196" s="67">
        <v>0.1</v>
      </c>
      <c r="N196" s="67">
        <v>0.1</v>
      </c>
      <c r="O196" s="67">
        <v>0.2</v>
      </c>
      <c r="P196" s="67">
        <v>0.1</v>
      </c>
      <c r="Q196" s="89">
        <v>0.2</v>
      </c>
    </row>
    <row r="197" spans="1:17" ht="14.25" x14ac:dyDescent="0.3">
      <c r="A197" s="8">
        <v>0.03</v>
      </c>
      <c r="F197" s="29" t="s">
        <v>43</v>
      </c>
      <c r="G197" s="69">
        <v>0.1</v>
      </c>
      <c r="H197" s="69">
        <v>0.2</v>
      </c>
      <c r="I197" s="69">
        <v>0.2</v>
      </c>
      <c r="J197" s="69">
        <v>0.3</v>
      </c>
      <c r="K197" s="69">
        <v>0.3</v>
      </c>
      <c r="L197" s="69">
        <v>0.1</v>
      </c>
      <c r="M197" s="69">
        <v>0.1</v>
      </c>
      <c r="N197" s="69">
        <v>0.2</v>
      </c>
      <c r="O197" s="69">
        <v>0.3</v>
      </c>
      <c r="P197" s="69">
        <v>0.1</v>
      </c>
      <c r="Q197" s="90">
        <v>0.3</v>
      </c>
    </row>
    <row r="198" spans="1:17" ht="14.25" x14ac:dyDescent="0.3">
      <c r="A198" s="8">
        <v>0.04</v>
      </c>
      <c r="F198" s="29" t="s">
        <v>50</v>
      </c>
      <c r="G198" s="69">
        <v>0.1</v>
      </c>
      <c r="H198" s="69">
        <v>0.3</v>
      </c>
      <c r="I198" s="69">
        <v>0.3</v>
      </c>
      <c r="J198" s="69">
        <v>0.4</v>
      </c>
      <c r="K198" s="69">
        <v>0.4</v>
      </c>
      <c r="L198" s="69">
        <v>0.1</v>
      </c>
      <c r="M198" s="69">
        <v>0.2</v>
      </c>
      <c r="N198" s="69">
        <v>0.3</v>
      </c>
      <c r="O198" s="69">
        <v>0.6</v>
      </c>
      <c r="P198" s="69">
        <v>0.1</v>
      </c>
      <c r="Q198" s="90">
        <v>0.5</v>
      </c>
    </row>
    <row r="199" spans="1:17" ht="15" thickBot="1" x14ac:dyDescent="0.35">
      <c r="A199" s="8">
        <v>0.05</v>
      </c>
      <c r="F199" s="30" t="s">
        <v>49</v>
      </c>
      <c r="G199" s="77">
        <v>0.1</v>
      </c>
      <c r="H199" s="78">
        <v>0.1</v>
      </c>
      <c r="I199" s="78">
        <v>0.1</v>
      </c>
      <c r="J199" s="78">
        <v>0.1</v>
      </c>
      <c r="K199" s="78">
        <v>0.1</v>
      </c>
      <c r="L199" s="78">
        <v>0.1</v>
      </c>
      <c r="M199" s="78">
        <v>0.1</v>
      </c>
      <c r="N199" s="78">
        <v>0.1</v>
      </c>
      <c r="O199" s="78">
        <v>0.1</v>
      </c>
      <c r="P199" s="78">
        <v>0.1</v>
      </c>
      <c r="Q199" s="79">
        <v>0.1</v>
      </c>
    </row>
    <row r="200" spans="1:17" ht="14.25" x14ac:dyDescent="0.3">
      <c r="A200" s="8"/>
      <c r="F200" s="87" t="s">
        <v>95</v>
      </c>
      <c r="G200" s="67">
        <v>0.1</v>
      </c>
      <c r="H200" s="67">
        <v>0.2</v>
      </c>
      <c r="I200" s="67">
        <v>0.2</v>
      </c>
      <c r="J200" s="67">
        <v>0.3</v>
      </c>
      <c r="K200" s="67">
        <v>0.3</v>
      </c>
      <c r="L200" s="67">
        <v>0.1</v>
      </c>
      <c r="M200" s="67">
        <v>0.1</v>
      </c>
      <c r="N200" s="67">
        <v>0.2</v>
      </c>
      <c r="O200" s="67">
        <v>0.4</v>
      </c>
      <c r="P200" s="67">
        <v>0.1</v>
      </c>
      <c r="Q200" s="89">
        <v>0.3</v>
      </c>
    </row>
    <row r="201" spans="1:17" ht="14.25" x14ac:dyDescent="0.3">
      <c r="A201" s="25" t="s">
        <v>142</v>
      </c>
      <c r="F201" s="29" t="s">
        <v>41</v>
      </c>
      <c r="G201" s="69">
        <v>0.2</v>
      </c>
      <c r="H201" s="69">
        <v>0.2</v>
      </c>
      <c r="I201" s="69">
        <v>0.1</v>
      </c>
      <c r="J201" s="69">
        <v>0.2</v>
      </c>
      <c r="K201" s="69">
        <v>0.2</v>
      </c>
      <c r="L201" s="69">
        <v>0.1</v>
      </c>
      <c r="M201" s="69">
        <v>0.1</v>
      </c>
      <c r="N201" s="69">
        <v>0.2</v>
      </c>
      <c r="O201" s="69">
        <v>0.3</v>
      </c>
      <c r="P201" s="69">
        <v>0.1</v>
      </c>
      <c r="Q201" s="90">
        <v>0.2</v>
      </c>
    </row>
    <row r="202" spans="1:17" ht="14.25" x14ac:dyDescent="0.3">
      <c r="A202" s="8">
        <v>0</v>
      </c>
      <c r="F202" s="29" t="s">
        <v>53</v>
      </c>
      <c r="G202" s="69">
        <v>0.3</v>
      </c>
      <c r="H202" s="69">
        <v>0.3</v>
      </c>
      <c r="I202" s="69">
        <v>0.3</v>
      </c>
      <c r="J202" s="69">
        <v>0.4</v>
      </c>
      <c r="K202" s="69">
        <v>0.3</v>
      </c>
      <c r="L202" s="69">
        <v>0.2</v>
      </c>
      <c r="M202" s="69">
        <v>0.2</v>
      </c>
      <c r="N202" s="69">
        <v>0.3</v>
      </c>
      <c r="O202" s="69">
        <v>0.5</v>
      </c>
      <c r="P202" s="69">
        <v>0.2</v>
      </c>
      <c r="Q202" s="90">
        <v>0.5</v>
      </c>
    </row>
    <row r="203" spans="1:17" ht="15" thickBot="1" x14ac:dyDescent="0.35">
      <c r="A203" s="8">
        <v>0.01</v>
      </c>
      <c r="F203" s="30" t="s">
        <v>52</v>
      </c>
      <c r="G203" s="97">
        <v>0.1</v>
      </c>
      <c r="H203" s="97">
        <v>0.1</v>
      </c>
      <c r="I203" s="97">
        <v>0.1</v>
      </c>
      <c r="J203" s="97">
        <v>0.1</v>
      </c>
      <c r="K203" s="97">
        <v>0.1</v>
      </c>
      <c r="L203" s="97">
        <v>0.1</v>
      </c>
      <c r="M203" s="97">
        <v>0.1</v>
      </c>
      <c r="N203" s="97">
        <v>0.1</v>
      </c>
      <c r="O203" s="97">
        <v>0.1</v>
      </c>
      <c r="P203" s="97">
        <v>0.1</v>
      </c>
      <c r="Q203" s="98">
        <v>0.1</v>
      </c>
    </row>
    <row r="204" spans="1:17" ht="14.25" x14ac:dyDescent="0.3">
      <c r="A204" s="8">
        <v>0.02</v>
      </c>
      <c r="F204" s="9"/>
      <c r="G204"/>
      <c r="H204"/>
      <c r="I204"/>
      <c r="J204"/>
      <c r="K204"/>
      <c r="L204"/>
      <c r="M204"/>
      <c r="N204"/>
      <c r="O204"/>
      <c r="P204"/>
      <c r="Q204"/>
    </row>
    <row r="205" spans="1:17" ht="14.25" x14ac:dyDescent="0.3">
      <c r="A205" s="8">
        <v>0.03</v>
      </c>
      <c r="F205" s="3"/>
      <c r="G205"/>
      <c r="H205"/>
      <c r="I205"/>
      <c r="J205"/>
      <c r="K205"/>
      <c r="L205"/>
      <c r="M205"/>
      <c r="N205"/>
      <c r="O205"/>
      <c r="P205"/>
      <c r="Q205"/>
    </row>
    <row r="206" spans="1:17" x14ac:dyDescent="0.2">
      <c r="A206" s="8">
        <v>0.04</v>
      </c>
    </row>
    <row r="207" spans="1:17" ht="13.5" thickBot="1" x14ac:dyDescent="0.25">
      <c r="A207" s="8">
        <v>0.05</v>
      </c>
    </row>
    <row r="208" spans="1:17" ht="14.25" thickTop="1" thickBot="1" x14ac:dyDescent="0.25">
      <c r="F208" s="88" t="s">
        <v>146</v>
      </c>
      <c r="G208" s="7" t="s">
        <v>10</v>
      </c>
      <c r="H208" s="7" t="s">
        <v>11</v>
      </c>
      <c r="I208" s="7" t="s">
        <v>12</v>
      </c>
      <c r="J208" s="7" t="s">
        <v>13</v>
      </c>
      <c r="K208" s="7" t="s">
        <v>15</v>
      </c>
      <c r="L208" s="7" t="s">
        <v>16</v>
      </c>
      <c r="M208" s="7" t="s">
        <v>18</v>
      </c>
      <c r="N208" s="7" t="s">
        <v>85</v>
      </c>
      <c r="O208" s="7" t="s">
        <v>86</v>
      </c>
      <c r="P208" s="7" t="s">
        <v>87</v>
      </c>
      <c r="Q208" s="7" t="s">
        <v>96</v>
      </c>
    </row>
    <row r="209" spans="6:17" ht="14.25" x14ac:dyDescent="0.3">
      <c r="F209" s="87" t="s">
        <v>97</v>
      </c>
      <c r="G209" s="67">
        <v>0.2</v>
      </c>
      <c r="H209" s="67">
        <v>0.2</v>
      </c>
      <c r="I209" s="67">
        <v>0.2</v>
      </c>
      <c r="J209" s="67">
        <v>0.1</v>
      </c>
      <c r="K209" s="67">
        <v>0.1</v>
      </c>
      <c r="L209" s="67">
        <v>0.4</v>
      </c>
      <c r="M209" s="67">
        <v>0.4</v>
      </c>
      <c r="N209" s="67">
        <v>0.2</v>
      </c>
      <c r="O209" s="67">
        <v>0.1</v>
      </c>
      <c r="P209" s="67">
        <v>0.2</v>
      </c>
      <c r="Q209" s="89">
        <v>0.1</v>
      </c>
    </row>
    <row r="210" spans="6:17" ht="14.25" x14ac:dyDescent="0.3">
      <c r="F210" s="29" t="s">
        <v>43</v>
      </c>
      <c r="G210" s="69">
        <v>0.4</v>
      </c>
      <c r="H210" s="69">
        <v>0.5</v>
      </c>
      <c r="I210" s="69">
        <v>0.5</v>
      </c>
      <c r="J210" s="69">
        <v>0.2</v>
      </c>
      <c r="K210" s="69">
        <v>0.2</v>
      </c>
      <c r="L210" s="69">
        <v>0.6</v>
      </c>
      <c r="M210" s="69">
        <v>0.6</v>
      </c>
      <c r="N210" s="69">
        <v>0.3</v>
      </c>
      <c r="O210" s="69">
        <v>0.2</v>
      </c>
      <c r="P210" s="69">
        <v>0.5</v>
      </c>
      <c r="Q210" s="90">
        <v>0.2</v>
      </c>
    </row>
    <row r="211" spans="6:17" ht="14.25" x14ac:dyDescent="0.3">
      <c r="F211" s="29" t="s">
        <v>49</v>
      </c>
      <c r="G211" s="69">
        <v>0.4</v>
      </c>
      <c r="H211" s="69">
        <v>0.5</v>
      </c>
      <c r="I211" s="69">
        <v>0.3</v>
      </c>
      <c r="J211" s="69">
        <v>0.2</v>
      </c>
      <c r="K211" s="69">
        <v>0.2</v>
      </c>
      <c r="L211" s="69">
        <v>0.6</v>
      </c>
      <c r="M211" s="69">
        <v>0.6</v>
      </c>
      <c r="N211" s="69">
        <v>0.3</v>
      </c>
      <c r="O211" s="69">
        <v>0.2</v>
      </c>
      <c r="P211" s="69">
        <v>0.5</v>
      </c>
      <c r="Q211" s="90">
        <v>0.2</v>
      </c>
    </row>
    <row r="212" spans="6:17" ht="15" thickBot="1" x14ac:dyDescent="0.35">
      <c r="F212" s="30" t="s">
        <v>50</v>
      </c>
      <c r="G212" s="77">
        <v>0.1</v>
      </c>
      <c r="H212" s="78">
        <v>0.1</v>
      </c>
      <c r="I212" s="78">
        <v>0.1</v>
      </c>
      <c r="J212" s="78">
        <v>0.1</v>
      </c>
      <c r="K212" s="78">
        <v>0.1</v>
      </c>
      <c r="L212" s="78">
        <v>0.1</v>
      </c>
      <c r="M212" s="78">
        <v>0.1</v>
      </c>
      <c r="N212" s="78">
        <v>0.1</v>
      </c>
      <c r="O212" s="78">
        <v>0.1</v>
      </c>
      <c r="P212" s="78">
        <v>0.1</v>
      </c>
      <c r="Q212" s="79">
        <v>0.1</v>
      </c>
    </row>
    <row r="213" spans="6:17" ht="14.25" x14ac:dyDescent="0.3">
      <c r="F213" s="87" t="s">
        <v>45</v>
      </c>
      <c r="G213" s="67">
        <v>0.2</v>
      </c>
      <c r="H213" s="67">
        <v>0.3</v>
      </c>
      <c r="I213" s="67">
        <v>0.3</v>
      </c>
      <c r="J213" s="67">
        <v>0.2</v>
      </c>
      <c r="K213" s="67">
        <v>0.2</v>
      </c>
      <c r="L213" s="67">
        <v>0.4</v>
      </c>
      <c r="M213" s="67">
        <v>0.5</v>
      </c>
      <c r="N213" s="67">
        <v>0.4</v>
      </c>
      <c r="O213" s="67">
        <v>0.2</v>
      </c>
      <c r="P213" s="67">
        <v>0.5</v>
      </c>
      <c r="Q213" s="89">
        <v>0.2</v>
      </c>
    </row>
    <row r="214" spans="6:17" ht="14.25" x14ac:dyDescent="0.3">
      <c r="F214" s="29" t="s">
        <v>41</v>
      </c>
      <c r="G214" s="69">
        <v>0.3</v>
      </c>
      <c r="H214" s="69">
        <v>0.3</v>
      </c>
      <c r="I214" s="69">
        <v>0.3</v>
      </c>
      <c r="J214" s="69">
        <v>0.2</v>
      </c>
      <c r="K214" s="69">
        <v>0.2</v>
      </c>
      <c r="L214" s="69">
        <v>0.4</v>
      </c>
      <c r="M214" s="69">
        <v>0.4</v>
      </c>
      <c r="N214" s="69">
        <v>0.3</v>
      </c>
      <c r="O214" s="69">
        <v>0.2</v>
      </c>
      <c r="P214" s="69">
        <v>0.4</v>
      </c>
      <c r="Q214" s="90">
        <v>0.2</v>
      </c>
    </row>
    <row r="215" spans="6:17" ht="14.25" x14ac:dyDescent="0.3">
      <c r="F215" s="29" t="s">
        <v>52</v>
      </c>
      <c r="G215" s="69">
        <v>0.2</v>
      </c>
      <c r="H215" s="69">
        <v>0.2</v>
      </c>
      <c r="I215" s="69">
        <v>0.1</v>
      </c>
      <c r="J215" s="69">
        <v>0.1</v>
      </c>
      <c r="K215" s="69">
        <v>0.1</v>
      </c>
      <c r="L215" s="69">
        <v>0.2</v>
      </c>
      <c r="M215" s="69">
        <v>0.2</v>
      </c>
      <c r="N215" s="69">
        <v>0.2</v>
      </c>
      <c r="O215" s="69">
        <v>0.1</v>
      </c>
      <c r="P215" s="69">
        <v>0.3</v>
      </c>
      <c r="Q215" s="90">
        <v>0.1</v>
      </c>
    </row>
    <row r="216" spans="6:17" ht="15" thickBot="1" x14ac:dyDescent="0.35">
      <c r="F216" s="30" t="s">
        <v>53</v>
      </c>
      <c r="G216" s="97">
        <v>0.1</v>
      </c>
      <c r="H216" s="97">
        <v>0.1</v>
      </c>
      <c r="I216" s="97">
        <v>0.1</v>
      </c>
      <c r="J216" s="97">
        <v>0.1</v>
      </c>
      <c r="K216" s="97">
        <v>0.1</v>
      </c>
      <c r="L216" s="97">
        <v>0.1</v>
      </c>
      <c r="M216" s="97">
        <v>0.1</v>
      </c>
      <c r="N216" s="97">
        <v>0.1</v>
      </c>
      <c r="O216" s="97">
        <v>0.1</v>
      </c>
      <c r="P216" s="97">
        <v>0.1</v>
      </c>
      <c r="Q216" s="98">
        <v>0.1</v>
      </c>
    </row>
    <row r="217" spans="6:17" ht="14.25" x14ac:dyDescent="0.3">
      <c r="F217" s="9"/>
      <c r="G217"/>
      <c r="H217"/>
      <c r="I217"/>
      <c r="J217"/>
      <c r="K217"/>
      <c r="L217"/>
      <c r="M217"/>
      <c r="N217"/>
      <c r="O217"/>
      <c r="P217"/>
      <c r="Q217"/>
    </row>
    <row r="218" spans="6:17" ht="14.25" x14ac:dyDescent="0.3">
      <c r="F218" s="3"/>
      <c r="G218"/>
      <c r="H218"/>
      <c r="I218"/>
      <c r="J218"/>
      <c r="K218"/>
      <c r="L218"/>
      <c r="M218"/>
      <c r="N218"/>
      <c r="O218"/>
      <c r="P218"/>
      <c r="Q218"/>
    </row>
    <row r="221" spans="6:17" ht="13.5" thickBot="1" x14ac:dyDescent="0.25"/>
    <row r="222" spans="6:17" ht="14.25" thickTop="1" thickBot="1" x14ac:dyDescent="0.25">
      <c r="F222" s="96" t="s">
        <v>147</v>
      </c>
      <c r="G222" s="7" t="s">
        <v>10</v>
      </c>
      <c r="H222" s="7" t="s">
        <v>11</v>
      </c>
      <c r="I222" s="7" t="s">
        <v>12</v>
      </c>
      <c r="J222" s="7" t="s">
        <v>13</v>
      </c>
      <c r="K222" s="7" t="s">
        <v>15</v>
      </c>
      <c r="L222" s="7" t="s">
        <v>16</v>
      </c>
      <c r="M222" s="7" t="s">
        <v>18</v>
      </c>
      <c r="N222" s="7" t="s">
        <v>85</v>
      </c>
      <c r="O222" s="7" t="s">
        <v>86</v>
      </c>
      <c r="P222" s="7" t="s">
        <v>87</v>
      </c>
      <c r="Q222" s="7" t="s">
        <v>96</v>
      </c>
    </row>
    <row r="223" spans="6:17" ht="14.25" x14ac:dyDescent="0.3">
      <c r="F223" s="87" t="s">
        <v>98</v>
      </c>
      <c r="G223" s="67">
        <v>0.1</v>
      </c>
      <c r="H223" s="67">
        <v>0.2</v>
      </c>
      <c r="I223" s="67">
        <v>0.2</v>
      </c>
      <c r="J223" s="67">
        <v>0.1</v>
      </c>
      <c r="K223" s="67">
        <v>0.1</v>
      </c>
      <c r="L223" s="67">
        <v>0.4</v>
      </c>
      <c r="M223" s="67">
        <v>0.4</v>
      </c>
      <c r="N223" s="67">
        <v>0.2</v>
      </c>
      <c r="O223" s="67">
        <v>0.1</v>
      </c>
      <c r="P223" s="67">
        <v>0.4</v>
      </c>
      <c r="Q223" s="89">
        <v>0.1</v>
      </c>
    </row>
    <row r="224" spans="6:17" ht="14.25" x14ac:dyDescent="0.3">
      <c r="F224" s="29" t="s">
        <v>43</v>
      </c>
      <c r="G224" s="69">
        <v>0.4</v>
      </c>
      <c r="H224" s="69">
        <v>0.3</v>
      </c>
      <c r="I224" s="69">
        <v>0.3</v>
      </c>
      <c r="J224" s="69">
        <v>0.2</v>
      </c>
      <c r="K224" s="69">
        <v>0.2</v>
      </c>
      <c r="L224" s="69">
        <v>0.5</v>
      </c>
      <c r="M224" s="69">
        <v>0.6</v>
      </c>
      <c r="N224" s="69">
        <v>0.3</v>
      </c>
      <c r="O224" s="69">
        <v>0.1</v>
      </c>
      <c r="P224" s="69">
        <v>0.6</v>
      </c>
      <c r="Q224" s="90">
        <v>0.1</v>
      </c>
    </row>
    <row r="225" spans="6:17" ht="14.25" x14ac:dyDescent="0.3">
      <c r="F225" s="29" t="s">
        <v>50</v>
      </c>
      <c r="G225" s="69">
        <v>0.2</v>
      </c>
      <c r="H225" s="69">
        <v>0.2</v>
      </c>
      <c r="I225" s="69">
        <v>0.2</v>
      </c>
      <c r="J225" s="69">
        <v>0.2</v>
      </c>
      <c r="K225" s="69">
        <v>0.2</v>
      </c>
      <c r="L225" s="69">
        <v>0.3</v>
      </c>
      <c r="M225" s="69">
        <v>0.3</v>
      </c>
      <c r="N225" s="69">
        <v>0.3</v>
      </c>
      <c r="O225" s="69">
        <v>0.2</v>
      </c>
      <c r="P225" s="69">
        <v>0.3</v>
      </c>
      <c r="Q225" s="90">
        <v>0.2</v>
      </c>
    </row>
    <row r="226" spans="6:17" ht="15" thickBot="1" x14ac:dyDescent="0.35">
      <c r="F226" s="30" t="s">
        <v>49</v>
      </c>
      <c r="G226" s="77">
        <v>0.1</v>
      </c>
      <c r="H226" s="78">
        <v>0.1</v>
      </c>
      <c r="I226" s="78">
        <v>0.1</v>
      </c>
      <c r="J226" s="78">
        <v>0.1</v>
      </c>
      <c r="K226" s="78">
        <v>0.1</v>
      </c>
      <c r="L226" s="78">
        <v>0.1</v>
      </c>
      <c r="M226" s="78">
        <v>0.1</v>
      </c>
      <c r="N226" s="78">
        <v>0.1</v>
      </c>
      <c r="O226" s="78">
        <v>0.1</v>
      </c>
      <c r="P226" s="78">
        <v>0.1</v>
      </c>
      <c r="Q226" s="79">
        <v>0.1</v>
      </c>
    </row>
    <row r="227" spans="6:17" ht="14.25" x14ac:dyDescent="0.3">
      <c r="F227" s="87" t="s">
        <v>95</v>
      </c>
      <c r="G227" s="67">
        <v>0.2</v>
      </c>
      <c r="H227" s="67">
        <v>0.3</v>
      </c>
      <c r="I227" s="67">
        <v>0.3</v>
      </c>
      <c r="J227" s="67">
        <v>0.2</v>
      </c>
      <c r="K227" s="67">
        <v>0.2</v>
      </c>
      <c r="L227" s="67">
        <v>0.3</v>
      </c>
      <c r="M227" s="67">
        <v>0.4</v>
      </c>
      <c r="N227" s="67">
        <v>0.3</v>
      </c>
      <c r="O227" s="67">
        <v>0.2</v>
      </c>
      <c r="P227" s="67">
        <v>0.4</v>
      </c>
      <c r="Q227" s="89">
        <v>0.1</v>
      </c>
    </row>
    <row r="228" spans="6:17" ht="14.25" x14ac:dyDescent="0.3">
      <c r="F228" s="29" t="s">
        <v>41</v>
      </c>
      <c r="G228" s="69">
        <v>0.3</v>
      </c>
      <c r="H228" s="69">
        <v>0.3</v>
      </c>
      <c r="I228" s="69">
        <v>0.3</v>
      </c>
      <c r="J228" s="69">
        <v>0.2</v>
      </c>
      <c r="K228" s="69">
        <v>0.2</v>
      </c>
      <c r="L228" s="69">
        <v>0.4</v>
      </c>
      <c r="M228" s="69">
        <v>0.5</v>
      </c>
      <c r="N228" s="69">
        <v>0.3</v>
      </c>
      <c r="O228" s="69">
        <v>0.2</v>
      </c>
      <c r="P228" s="69">
        <v>0.5</v>
      </c>
      <c r="Q228" s="90">
        <v>0.2</v>
      </c>
    </row>
    <row r="229" spans="6:17" ht="14.25" x14ac:dyDescent="0.3">
      <c r="F229" s="29" t="s">
        <v>53</v>
      </c>
      <c r="G229" s="69">
        <v>0.2</v>
      </c>
      <c r="H229" s="69">
        <v>0.2</v>
      </c>
      <c r="I229" s="69">
        <v>0.2</v>
      </c>
      <c r="J229" s="69">
        <v>0.1</v>
      </c>
      <c r="K229" s="69">
        <v>0.1</v>
      </c>
      <c r="L229" s="69">
        <v>0.2</v>
      </c>
      <c r="M229" s="69">
        <v>0.3</v>
      </c>
      <c r="N229" s="69">
        <v>0.2</v>
      </c>
      <c r="O229" s="69">
        <v>0.2</v>
      </c>
      <c r="P229" s="69">
        <v>0.3</v>
      </c>
      <c r="Q229" s="90">
        <v>0.2</v>
      </c>
    </row>
    <row r="230" spans="6:17" ht="15" thickBot="1" x14ac:dyDescent="0.35">
      <c r="F230" s="30" t="s">
        <v>52</v>
      </c>
      <c r="G230" s="97">
        <v>0.1</v>
      </c>
      <c r="H230" s="97">
        <v>0.1</v>
      </c>
      <c r="I230" s="97">
        <v>0.1</v>
      </c>
      <c r="J230" s="97">
        <v>0.1</v>
      </c>
      <c r="K230" s="97">
        <v>0.1</v>
      </c>
      <c r="L230" s="97">
        <v>0.1</v>
      </c>
      <c r="M230" s="97">
        <v>0.1</v>
      </c>
      <c r="N230" s="97">
        <v>0.1</v>
      </c>
      <c r="O230" s="97">
        <v>0.1</v>
      </c>
      <c r="P230" s="97">
        <v>0.1</v>
      </c>
      <c r="Q230" s="98">
        <v>0.1</v>
      </c>
    </row>
    <row r="231" spans="6:17" ht="14.25" x14ac:dyDescent="0.3">
      <c r="F231" s="9"/>
      <c r="G231"/>
      <c r="H231"/>
      <c r="I231"/>
      <c r="J231"/>
      <c r="K231"/>
      <c r="L231"/>
      <c r="M231"/>
      <c r="N231"/>
      <c r="O231"/>
      <c r="P231"/>
      <c r="Q231"/>
    </row>
    <row r="232" spans="6:17" ht="14.25" x14ac:dyDescent="0.3">
      <c r="F232" s="3"/>
      <c r="G232"/>
      <c r="H232"/>
      <c r="I232"/>
      <c r="J232"/>
      <c r="K232"/>
      <c r="L232"/>
      <c r="M232"/>
      <c r="N232"/>
      <c r="O232"/>
      <c r="P232"/>
      <c r="Q232"/>
    </row>
    <row r="235" spans="6:17" ht="13.5" thickBot="1" x14ac:dyDescent="0.25"/>
    <row r="236" spans="6:17" ht="14.25" thickTop="1" thickBot="1" x14ac:dyDescent="0.25">
      <c r="F236" s="99" t="s">
        <v>56</v>
      </c>
      <c r="G236" s="101" t="s">
        <v>10</v>
      </c>
      <c r="H236" s="101" t="s">
        <v>11</v>
      </c>
      <c r="I236" s="101" t="s">
        <v>12</v>
      </c>
      <c r="J236" s="101" t="s">
        <v>13</v>
      </c>
      <c r="K236" s="101" t="s">
        <v>15</v>
      </c>
      <c r="L236" s="101" t="s">
        <v>16</v>
      </c>
      <c r="M236" s="101" t="s">
        <v>18</v>
      </c>
      <c r="N236" s="101" t="s">
        <v>85</v>
      </c>
      <c r="O236" s="101" t="s">
        <v>86</v>
      </c>
      <c r="P236" s="101" t="s">
        <v>87</v>
      </c>
      <c r="Q236" s="101" t="s">
        <v>96</v>
      </c>
    </row>
    <row r="237" spans="6:17" ht="14.25" x14ac:dyDescent="0.3">
      <c r="F237" s="87" t="s">
        <v>97</v>
      </c>
      <c r="G237" s="102">
        <v>0.1</v>
      </c>
      <c r="H237" s="102">
        <v>0.1</v>
      </c>
      <c r="I237" s="102">
        <v>0.1</v>
      </c>
      <c r="J237" s="102">
        <v>0.2</v>
      </c>
      <c r="K237" s="102">
        <v>0.1</v>
      </c>
      <c r="L237" s="102">
        <v>0.1</v>
      </c>
      <c r="M237" s="102">
        <v>0.1</v>
      </c>
      <c r="N237" s="102">
        <v>0.1</v>
      </c>
      <c r="O237" s="102">
        <v>0.2</v>
      </c>
      <c r="P237" s="102">
        <v>0.1</v>
      </c>
      <c r="Q237" s="103">
        <v>0.2</v>
      </c>
    </row>
    <row r="238" spans="6:17" ht="14.25" x14ac:dyDescent="0.3">
      <c r="F238" s="29" t="s">
        <v>43</v>
      </c>
      <c r="G238" s="104">
        <v>0.1</v>
      </c>
      <c r="H238" s="104">
        <v>0.1</v>
      </c>
      <c r="I238" s="104">
        <v>0.1</v>
      </c>
      <c r="J238" s="104">
        <v>0.2</v>
      </c>
      <c r="K238" s="104">
        <v>0.1</v>
      </c>
      <c r="L238" s="104">
        <v>0.1</v>
      </c>
      <c r="M238" s="104">
        <v>0.1</v>
      </c>
      <c r="N238" s="104">
        <v>0.1</v>
      </c>
      <c r="O238" s="104">
        <v>0.1</v>
      </c>
      <c r="P238" s="104">
        <v>0.1</v>
      </c>
      <c r="Q238" s="105">
        <v>0.2</v>
      </c>
    </row>
    <row r="239" spans="6:17" ht="14.25" x14ac:dyDescent="0.3">
      <c r="F239" s="29" t="s">
        <v>49</v>
      </c>
      <c r="G239" s="104">
        <v>0.2</v>
      </c>
      <c r="H239" s="104">
        <v>0.2</v>
      </c>
      <c r="I239" s="104">
        <v>0.2</v>
      </c>
      <c r="J239" s="104">
        <v>0.2</v>
      </c>
      <c r="K239" s="104">
        <v>0.2</v>
      </c>
      <c r="L239" s="104">
        <v>0.2</v>
      </c>
      <c r="M239" s="104">
        <v>0.2</v>
      </c>
      <c r="N239" s="104">
        <v>0.2</v>
      </c>
      <c r="O239" s="104">
        <v>0.2</v>
      </c>
      <c r="P239" s="104">
        <v>0.1</v>
      </c>
      <c r="Q239" s="105">
        <v>0.2</v>
      </c>
    </row>
    <row r="240" spans="6:17" ht="15" thickBot="1" x14ac:dyDescent="0.35">
      <c r="F240" s="30" t="s">
        <v>50</v>
      </c>
      <c r="G240" s="106">
        <v>0.1</v>
      </c>
      <c r="H240" s="107">
        <v>0.1</v>
      </c>
      <c r="I240" s="107">
        <v>0.1</v>
      </c>
      <c r="J240" s="107">
        <v>0.1</v>
      </c>
      <c r="K240" s="107">
        <v>0.1</v>
      </c>
      <c r="L240" s="107">
        <v>0.1</v>
      </c>
      <c r="M240" s="107">
        <v>0.1</v>
      </c>
      <c r="N240" s="107">
        <v>0.1</v>
      </c>
      <c r="O240" s="107">
        <v>0.1</v>
      </c>
      <c r="P240" s="107">
        <v>0.1</v>
      </c>
      <c r="Q240" s="108">
        <v>0.1</v>
      </c>
    </row>
    <row r="241" spans="6:17" ht="14.25" x14ac:dyDescent="0.3">
      <c r="F241" s="87" t="s">
        <v>45</v>
      </c>
      <c r="G241" s="102">
        <v>0.1</v>
      </c>
      <c r="H241" s="102">
        <v>0.1</v>
      </c>
      <c r="I241" s="102">
        <v>0.1</v>
      </c>
      <c r="J241" s="102">
        <v>0.2</v>
      </c>
      <c r="K241" s="102">
        <v>0.2</v>
      </c>
      <c r="L241" s="102">
        <v>0.1</v>
      </c>
      <c r="M241" s="102">
        <v>0.1</v>
      </c>
      <c r="N241" s="102">
        <v>0.1</v>
      </c>
      <c r="O241" s="102">
        <v>0.2</v>
      </c>
      <c r="P241" s="102">
        <v>0.1</v>
      </c>
      <c r="Q241" s="103">
        <v>0.2</v>
      </c>
    </row>
    <row r="242" spans="6:17" ht="14.25" x14ac:dyDescent="0.3">
      <c r="F242" s="29" t="s">
        <v>41</v>
      </c>
      <c r="G242" s="104">
        <v>0.1</v>
      </c>
      <c r="H242" s="104">
        <v>0.1</v>
      </c>
      <c r="I242" s="104">
        <v>0.1</v>
      </c>
      <c r="J242" s="104">
        <v>0.2</v>
      </c>
      <c r="K242" s="104">
        <v>0.2</v>
      </c>
      <c r="L242" s="104">
        <v>0.1</v>
      </c>
      <c r="M242" s="104">
        <v>0.1</v>
      </c>
      <c r="N242" s="104">
        <v>0.1</v>
      </c>
      <c r="O242" s="104">
        <v>0.2</v>
      </c>
      <c r="P242" s="104">
        <v>0.1</v>
      </c>
      <c r="Q242" s="105">
        <v>0.2</v>
      </c>
    </row>
    <row r="243" spans="6:17" ht="14.25" x14ac:dyDescent="0.3">
      <c r="F243" s="29" t="s">
        <v>52</v>
      </c>
      <c r="G243" s="104">
        <v>0.1</v>
      </c>
      <c r="H243" s="104">
        <v>0.2</v>
      </c>
      <c r="I243" s="104">
        <v>0.2</v>
      </c>
      <c r="J243" s="104">
        <v>0.3</v>
      </c>
      <c r="K243" s="104">
        <v>0.3</v>
      </c>
      <c r="L243" s="104">
        <v>0.1</v>
      </c>
      <c r="M243" s="104">
        <v>0.1</v>
      </c>
      <c r="N243" s="104">
        <v>0.2</v>
      </c>
      <c r="O243" s="104">
        <v>0.3</v>
      </c>
      <c r="P243" s="104">
        <v>0.1</v>
      </c>
      <c r="Q243" s="105">
        <v>0.2</v>
      </c>
    </row>
    <row r="244" spans="6:17" ht="15" thickBot="1" x14ac:dyDescent="0.35">
      <c r="F244" s="30" t="s">
        <v>53</v>
      </c>
      <c r="G244" s="109">
        <v>0.1</v>
      </c>
      <c r="H244" s="109">
        <v>0.1</v>
      </c>
      <c r="I244" s="109">
        <v>0.1</v>
      </c>
      <c r="J244" s="109">
        <v>0.1</v>
      </c>
      <c r="K244" s="109">
        <v>0.1</v>
      </c>
      <c r="L244" s="109">
        <v>0.1</v>
      </c>
      <c r="M244" s="109">
        <v>0.1</v>
      </c>
      <c r="N244" s="109">
        <v>0.1</v>
      </c>
      <c r="O244" s="109">
        <v>0.1</v>
      </c>
      <c r="P244" s="109">
        <v>0.1</v>
      </c>
      <c r="Q244" s="110">
        <v>0.1</v>
      </c>
    </row>
    <row r="245" spans="6:17" ht="14.25" x14ac:dyDescent="0.3">
      <c r="F245" s="9"/>
      <c r="G245"/>
      <c r="H245"/>
      <c r="I245"/>
      <c r="J245"/>
      <c r="K245"/>
      <c r="L245"/>
      <c r="M245"/>
      <c r="N245"/>
      <c r="O245"/>
      <c r="P245"/>
      <c r="Q245"/>
    </row>
    <row r="246" spans="6:17" ht="14.25" x14ac:dyDescent="0.3">
      <c r="F246" s="3"/>
      <c r="G246"/>
      <c r="H246"/>
      <c r="I246"/>
      <c r="J246"/>
      <c r="K246"/>
      <c r="L246"/>
      <c r="M246"/>
      <c r="N246"/>
      <c r="O246"/>
      <c r="P246"/>
      <c r="Q246"/>
    </row>
    <row r="250" spans="6:17" ht="13.5" thickBot="1" x14ac:dyDescent="0.25"/>
    <row r="251" spans="6:17" ht="14.25" thickTop="1" thickBot="1" x14ac:dyDescent="0.25">
      <c r="F251" s="111" t="s">
        <v>148</v>
      </c>
      <c r="G251" s="7" t="s">
        <v>10</v>
      </c>
      <c r="H251" s="7" t="s">
        <v>11</v>
      </c>
      <c r="I251" s="7" t="s">
        <v>12</v>
      </c>
      <c r="J251" s="7" t="s">
        <v>13</v>
      </c>
      <c r="K251" s="7" t="s">
        <v>15</v>
      </c>
      <c r="L251" s="7" t="s">
        <v>85</v>
      </c>
      <c r="M251" s="7" t="s">
        <v>86</v>
      </c>
      <c r="N251" s="7" t="s">
        <v>96</v>
      </c>
    </row>
    <row r="252" spans="6:17" ht="15" thickTop="1" x14ac:dyDescent="0.3">
      <c r="F252" s="3"/>
      <c r="G252" s="152"/>
      <c r="H252" s="152"/>
      <c r="I252" s="152"/>
      <c r="J252" s="152"/>
      <c r="K252" s="152"/>
      <c r="L252" s="152"/>
      <c r="M252" s="152"/>
      <c r="N252" s="152"/>
    </row>
    <row r="253" spans="6:17" ht="14.25" x14ac:dyDescent="0.3">
      <c r="F253" s="3" t="s">
        <v>48</v>
      </c>
      <c r="G253" s="152"/>
      <c r="H253" s="152"/>
      <c r="I253" s="152"/>
      <c r="J253" s="152"/>
      <c r="K253" s="152"/>
      <c r="L253" s="152"/>
      <c r="M253" s="152"/>
      <c r="N253" s="152"/>
    </row>
    <row r="254" spans="6:17" ht="14.25" x14ac:dyDescent="0.3">
      <c r="F254" s="3" t="s">
        <v>77</v>
      </c>
      <c r="G254" s="152"/>
      <c r="H254" s="152"/>
      <c r="I254" s="152"/>
      <c r="J254" s="152"/>
      <c r="K254" s="152"/>
      <c r="L254" s="152"/>
      <c r="M254" s="152"/>
      <c r="N254" s="152"/>
    </row>
    <row r="255" spans="6:17" ht="14.25" x14ac:dyDescent="0.3">
      <c r="F255" s="3" t="s">
        <v>78</v>
      </c>
      <c r="G255" s="152"/>
      <c r="H255" s="152"/>
      <c r="I255" s="152"/>
      <c r="J255" s="152"/>
      <c r="K255" s="152"/>
      <c r="L255" s="152"/>
      <c r="M255" s="152"/>
      <c r="N255" s="152"/>
    </row>
    <row r="256" spans="6:17" ht="14.25" x14ac:dyDescent="0.3">
      <c r="F256" s="3"/>
      <c r="G256" s="152"/>
      <c r="H256" s="152"/>
      <c r="I256" s="152"/>
      <c r="J256" s="152"/>
      <c r="K256" s="152"/>
      <c r="L256" s="152"/>
      <c r="M256" s="152"/>
      <c r="N256" s="152"/>
    </row>
    <row r="257" spans="6:17" ht="14.25" x14ac:dyDescent="0.3">
      <c r="F257" s="3" t="s">
        <v>51</v>
      </c>
      <c r="G257" s="152"/>
      <c r="H257" s="152"/>
      <c r="I257" s="152"/>
      <c r="J257" s="152"/>
      <c r="K257" s="152"/>
      <c r="L257" s="152"/>
      <c r="M257" s="152"/>
      <c r="N257" s="152"/>
    </row>
    <row r="258" spans="6:17" ht="14.25" x14ac:dyDescent="0.3">
      <c r="F258" s="3" t="s">
        <v>79</v>
      </c>
      <c r="G258" s="152"/>
      <c r="H258" s="152"/>
      <c r="I258" s="152"/>
      <c r="J258" s="152"/>
      <c r="K258" s="152"/>
      <c r="L258" s="152"/>
      <c r="M258" s="152"/>
      <c r="N258" s="152"/>
    </row>
    <row r="259" spans="6:17" ht="14.25" x14ac:dyDescent="0.3">
      <c r="F259" s="3" t="s">
        <v>80</v>
      </c>
      <c r="G259" s="152"/>
      <c r="H259" s="152"/>
      <c r="I259" s="152"/>
      <c r="J259" s="152"/>
      <c r="K259" s="152"/>
      <c r="L259" s="152"/>
      <c r="M259" s="152"/>
      <c r="N259" s="152"/>
    </row>
    <row r="261" spans="6:17" ht="13.5" thickBot="1" x14ac:dyDescent="0.25"/>
    <row r="262" spans="6:17" ht="14.25" thickTop="1" thickBot="1" x14ac:dyDescent="0.25">
      <c r="F262" s="96" t="s">
        <v>92</v>
      </c>
      <c r="G262" s="7" t="s">
        <v>10</v>
      </c>
      <c r="H262" s="7" t="s">
        <v>11</v>
      </c>
      <c r="I262" s="7" t="s">
        <v>12</v>
      </c>
      <c r="J262" s="7" t="s">
        <v>13</v>
      </c>
      <c r="K262" s="7" t="s">
        <v>15</v>
      </c>
      <c r="L262" s="7" t="s">
        <v>16</v>
      </c>
      <c r="M262" s="7" t="s">
        <v>18</v>
      </c>
      <c r="N262" s="7" t="s">
        <v>85</v>
      </c>
      <c r="O262" s="7" t="s">
        <v>86</v>
      </c>
      <c r="P262" s="7" t="s">
        <v>87</v>
      </c>
      <c r="Q262" s="7" t="s">
        <v>96</v>
      </c>
    </row>
    <row r="263" spans="6:17" ht="14.25" x14ac:dyDescent="0.3">
      <c r="F263" s="87" t="s">
        <v>98</v>
      </c>
      <c r="G263" s="67">
        <v>0.1</v>
      </c>
      <c r="H263" s="67">
        <v>0.1</v>
      </c>
      <c r="I263" s="67">
        <v>0.1</v>
      </c>
      <c r="J263" s="67">
        <v>0.1</v>
      </c>
      <c r="K263" s="67">
        <v>0.1</v>
      </c>
      <c r="L263" s="67">
        <v>0.1</v>
      </c>
      <c r="M263" s="67">
        <v>0.1</v>
      </c>
      <c r="N263" s="67">
        <v>0.1</v>
      </c>
      <c r="O263" s="67">
        <v>0.1</v>
      </c>
      <c r="P263" s="67">
        <v>0.1</v>
      </c>
      <c r="Q263" s="89">
        <v>0.1</v>
      </c>
    </row>
    <row r="264" spans="6:17" ht="14.25" x14ac:dyDescent="0.3">
      <c r="F264" s="29" t="s">
        <v>43</v>
      </c>
      <c r="G264" s="69">
        <v>0.1</v>
      </c>
      <c r="H264" s="69">
        <v>0.1</v>
      </c>
      <c r="I264" s="69">
        <v>0.1</v>
      </c>
      <c r="J264" s="69">
        <v>0.2</v>
      </c>
      <c r="K264" s="69">
        <v>0.1</v>
      </c>
      <c r="L264" s="69">
        <v>0.1</v>
      </c>
      <c r="M264" s="69">
        <v>0.1</v>
      </c>
      <c r="N264" s="69">
        <v>0.2</v>
      </c>
      <c r="O264" s="69">
        <v>0.2</v>
      </c>
      <c r="P264" s="69">
        <v>0.1</v>
      </c>
      <c r="Q264" s="90">
        <v>0.2</v>
      </c>
    </row>
    <row r="265" spans="6:17" ht="14.25" x14ac:dyDescent="0.3">
      <c r="F265" s="29" t="s">
        <v>50</v>
      </c>
      <c r="G265" s="69">
        <v>0.1</v>
      </c>
      <c r="H265" s="69">
        <v>0.1</v>
      </c>
      <c r="I265" s="69">
        <v>0.1</v>
      </c>
      <c r="J265" s="69">
        <v>0.1</v>
      </c>
      <c r="K265" s="69">
        <v>0.1</v>
      </c>
      <c r="L265" s="69">
        <v>0.1</v>
      </c>
      <c r="M265" s="69">
        <v>0.1</v>
      </c>
      <c r="N265" s="69">
        <v>0.1</v>
      </c>
      <c r="O265" s="69">
        <v>0.2</v>
      </c>
      <c r="P265" s="69">
        <v>0.1</v>
      </c>
      <c r="Q265" s="90">
        <v>0.2</v>
      </c>
    </row>
    <row r="266" spans="6:17" ht="15" thickBot="1" x14ac:dyDescent="0.35">
      <c r="F266" s="30" t="s">
        <v>49</v>
      </c>
      <c r="G266" s="77">
        <v>0.1</v>
      </c>
      <c r="H266" s="78">
        <v>0.1</v>
      </c>
      <c r="I266" s="78">
        <v>0.1</v>
      </c>
      <c r="J266" s="78">
        <v>0.1</v>
      </c>
      <c r="K266" s="78">
        <v>0.1</v>
      </c>
      <c r="L266" s="78">
        <v>0.1</v>
      </c>
      <c r="M266" s="78">
        <v>0.1</v>
      </c>
      <c r="N266" s="78">
        <v>0.1</v>
      </c>
      <c r="O266" s="78">
        <v>0.1</v>
      </c>
      <c r="P266" s="78">
        <v>0.1</v>
      </c>
      <c r="Q266" s="79">
        <v>0.1</v>
      </c>
    </row>
    <row r="267" spans="6:17" ht="14.25" x14ac:dyDescent="0.3">
      <c r="F267" s="87" t="s">
        <v>95</v>
      </c>
      <c r="G267" s="67">
        <v>0.2</v>
      </c>
      <c r="H267" s="67">
        <v>0.1</v>
      </c>
      <c r="I267" s="67">
        <v>0.1</v>
      </c>
      <c r="J267" s="67">
        <v>0.2</v>
      </c>
      <c r="K267" s="67">
        <v>0.1</v>
      </c>
      <c r="L267" s="67">
        <v>0.1</v>
      </c>
      <c r="M267" s="67">
        <v>0.1</v>
      </c>
      <c r="N267" s="67">
        <v>0.1</v>
      </c>
      <c r="O267" s="67">
        <v>0.2</v>
      </c>
      <c r="P267" s="67">
        <v>0.1</v>
      </c>
      <c r="Q267" s="89">
        <v>0.2</v>
      </c>
    </row>
    <row r="268" spans="6:17" ht="14.25" x14ac:dyDescent="0.3">
      <c r="F268" s="29" t="s">
        <v>41</v>
      </c>
      <c r="G268" s="69">
        <v>0.1</v>
      </c>
      <c r="H268" s="69">
        <v>0.1</v>
      </c>
      <c r="I268" s="69">
        <v>0.2</v>
      </c>
      <c r="J268" s="69">
        <v>0.2</v>
      </c>
      <c r="K268" s="69">
        <v>0.2</v>
      </c>
      <c r="L268" s="69">
        <v>0.1</v>
      </c>
      <c r="M268" s="69">
        <v>0.1</v>
      </c>
      <c r="N268" s="69">
        <v>0.2</v>
      </c>
      <c r="O268" s="69">
        <v>0.2</v>
      </c>
      <c r="P268" s="69">
        <v>0.1</v>
      </c>
      <c r="Q268" s="90">
        <v>0.2</v>
      </c>
    </row>
    <row r="269" spans="6:17" ht="14.25" x14ac:dyDescent="0.3">
      <c r="F269" s="29" t="s">
        <v>53</v>
      </c>
      <c r="G269" s="69">
        <v>0.2</v>
      </c>
      <c r="H269" s="69">
        <v>0.2</v>
      </c>
      <c r="I269" s="69">
        <v>0.2</v>
      </c>
      <c r="J269" s="69">
        <v>0.2</v>
      </c>
      <c r="K269" s="69">
        <v>0.2</v>
      </c>
      <c r="L269" s="69">
        <v>0.2</v>
      </c>
      <c r="M269" s="69">
        <v>0.2</v>
      </c>
      <c r="N269" s="69">
        <v>0.2</v>
      </c>
      <c r="O269" s="69">
        <v>0.2</v>
      </c>
      <c r="P269" s="69">
        <v>0.2</v>
      </c>
      <c r="Q269" s="90">
        <v>0.2</v>
      </c>
    </row>
    <row r="270" spans="6:17" ht="15" thickBot="1" x14ac:dyDescent="0.35">
      <c r="F270" s="30" t="s">
        <v>52</v>
      </c>
      <c r="G270" s="97">
        <v>0.1</v>
      </c>
      <c r="H270" s="97">
        <v>0.1</v>
      </c>
      <c r="I270" s="97">
        <v>0.1</v>
      </c>
      <c r="J270" s="97">
        <v>0.1</v>
      </c>
      <c r="K270" s="97">
        <v>0.1</v>
      </c>
      <c r="L270" s="97">
        <v>0.1</v>
      </c>
      <c r="M270" s="97">
        <v>0.1</v>
      </c>
      <c r="N270" s="97">
        <v>0.1</v>
      </c>
      <c r="O270" s="97">
        <v>0.1</v>
      </c>
      <c r="P270" s="97">
        <v>0.1</v>
      </c>
      <c r="Q270" s="98">
        <v>0.1</v>
      </c>
    </row>
    <row r="271" spans="6:17" ht="14.25" x14ac:dyDescent="0.3">
      <c r="F271" s="9"/>
      <c r="G271"/>
      <c r="H271"/>
      <c r="I271"/>
      <c r="J271"/>
      <c r="K271"/>
      <c r="L271"/>
      <c r="M271"/>
      <c r="N271"/>
      <c r="O271"/>
      <c r="P271"/>
      <c r="Q271"/>
    </row>
    <row r="272" spans="6:17" ht="14.25" x14ac:dyDescent="0.3">
      <c r="F272" s="3"/>
      <c r="G272"/>
      <c r="H272"/>
      <c r="I272"/>
      <c r="J272"/>
      <c r="K272"/>
      <c r="L272"/>
      <c r="M272"/>
      <c r="N272"/>
      <c r="O272"/>
      <c r="P272"/>
      <c r="Q272"/>
    </row>
    <row r="274" spans="6:17" ht="13.5" thickBot="1" x14ac:dyDescent="0.25"/>
    <row r="275" spans="6:17" ht="13.5" thickBot="1" x14ac:dyDescent="0.25">
      <c r="F275" s="113" t="s">
        <v>100</v>
      </c>
      <c r="G275" s="94" t="s">
        <v>10</v>
      </c>
      <c r="H275" s="94" t="s">
        <v>11</v>
      </c>
      <c r="I275" s="94" t="s">
        <v>12</v>
      </c>
      <c r="J275" s="94" t="s">
        <v>13</v>
      </c>
      <c r="K275" s="94" t="s">
        <v>15</v>
      </c>
      <c r="L275" s="94" t="s">
        <v>16</v>
      </c>
      <c r="M275" s="94" t="s">
        <v>18</v>
      </c>
      <c r="N275" s="94" t="s">
        <v>85</v>
      </c>
      <c r="O275" s="94" t="s">
        <v>86</v>
      </c>
      <c r="P275" s="94" t="s">
        <v>87</v>
      </c>
      <c r="Q275" s="95" t="s">
        <v>96</v>
      </c>
    </row>
    <row r="276" spans="6:17" ht="14.25" x14ac:dyDescent="0.3">
      <c r="F276" s="87" t="s">
        <v>97</v>
      </c>
      <c r="G276" s="67">
        <v>0.1</v>
      </c>
      <c r="H276" s="67">
        <v>0.1</v>
      </c>
      <c r="I276" s="67">
        <v>0.1</v>
      </c>
      <c r="J276" s="67">
        <v>0.1</v>
      </c>
      <c r="K276" s="67">
        <v>0.1</v>
      </c>
      <c r="L276" s="67">
        <v>0.1</v>
      </c>
      <c r="M276" s="67">
        <v>0.1</v>
      </c>
      <c r="N276" s="67">
        <v>0.1</v>
      </c>
      <c r="O276" s="67">
        <v>0.1</v>
      </c>
      <c r="P276" s="67">
        <v>0.1</v>
      </c>
      <c r="Q276" s="89">
        <v>0.1</v>
      </c>
    </row>
    <row r="277" spans="6:17" ht="14.25" x14ac:dyDescent="0.3">
      <c r="F277" s="29" t="s">
        <v>43</v>
      </c>
      <c r="G277" s="69">
        <v>0.1</v>
      </c>
      <c r="H277" s="69">
        <v>0.1</v>
      </c>
      <c r="I277" s="69">
        <v>0.1</v>
      </c>
      <c r="J277" s="69">
        <v>0.1</v>
      </c>
      <c r="K277" s="69">
        <v>0.1</v>
      </c>
      <c r="L277" s="69">
        <v>0.1</v>
      </c>
      <c r="M277" s="69">
        <v>0.1</v>
      </c>
      <c r="N277" s="69">
        <v>0.1</v>
      </c>
      <c r="O277" s="69">
        <v>0.1</v>
      </c>
      <c r="P277" s="69">
        <v>0.1</v>
      </c>
      <c r="Q277" s="90">
        <v>0.1</v>
      </c>
    </row>
    <row r="278" spans="6:17" ht="14.25" x14ac:dyDescent="0.3">
      <c r="F278" s="29" t="s">
        <v>49</v>
      </c>
      <c r="G278" s="69">
        <v>0.1</v>
      </c>
      <c r="H278" s="69">
        <v>0.1</v>
      </c>
      <c r="I278" s="69">
        <v>0.1</v>
      </c>
      <c r="J278" s="69">
        <v>0.1</v>
      </c>
      <c r="K278" s="69">
        <v>0.1</v>
      </c>
      <c r="L278" s="69">
        <v>0.1</v>
      </c>
      <c r="M278" s="69">
        <v>0.1</v>
      </c>
      <c r="N278" s="69">
        <v>0.1</v>
      </c>
      <c r="O278" s="69">
        <v>0.1</v>
      </c>
      <c r="P278" s="69">
        <v>0.1</v>
      </c>
      <c r="Q278" s="90">
        <v>0.1</v>
      </c>
    </row>
    <row r="279" spans="6:17" ht="15" thickBot="1" x14ac:dyDescent="0.35">
      <c r="F279" s="30" t="s">
        <v>50</v>
      </c>
      <c r="G279" s="77">
        <v>0.1</v>
      </c>
      <c r="H279" s="77">
        <v>0.1</v>
      </c>
      <c r="I279" s="77">
        <v>0.1</v>
      </c>
      <c r="J279" s="77">
        <v>0.1</v>
      </c>
      <c r="K279" s="77">
        <v>0.1</v>
      </c>
      <c r="L279" s="77">
        <v>0.1</v>
      </c>
      <c r="M279" s="77">
        <v>0.1</v>
      </c>
      <c r="N279" s="77">
        <v>0.1</v>
      </c>
      <c r="O279" s="77">
        <v>0.1</v>
      </c>
      <c r="P279" s="77">
        <v>0.1</v>
      </c>
      <c r="Q279" s="91">
        <v>0.1</v>
      </c>
    </row>
    <row r="280" spans="6:17" ht="14.25" x14ac:dyDescent="0.3">
      <c r="F280" s="112" t="s">
        <v>45</v>
      </c>
      <c r="G280" s="69">
        <v>0.1</v>
      </c>
      <c r="H280" s="69">
        <v>0.1</v>
      </c>
      <c r="I280" s="69">
        <v>0.1</v>
      </c>
      <c r="J280" s="69">
        <v>0.1</v>
      </c>
      <c r="K280" s="69">
        <v>0.1</v>
      </c>
      <c r="L280" s="69">
        <v>0.1</v>
      </c>
      <c r="M280" s="69">
        <v>0.1</v>
      </c>
      <c r="N280" s="69">
        <v>0.1</v>
      </c>
      <c r="O280" s="69">
        <v>0.1</v>
      </c>
      <c r="P280" s="69">
        <v>0.1</v>
      </c>
      <c r="Q280" s="90">
        <v>0.1</v>
      </c>
    </row>
    <row r="281" spans="6:17" ht="14.25" x14ac:dyDescent="0.3">
      <c r="F281" s="29" t="s">
        <v>41</v>
      </c>
      <c r="G281" s="69">
        <v>0.1</v>
      </c>
      <c r="H281" s="69">
        <v>0.1</v>
      </c>
      <c r="I281" s="69">
        <v>0.1</v>
      </c>
      <c r="J281" s="69">
        <v>0.1</v>
      </c>
      <c r="K281" s="69">
        <v>0.1</v>
      </c>
      <c r="L281" s="69">
        <v>0.1</v>
      </c>
      <c r="M281" s="69">
        <v>0.1</v>
      </c>
      <c r="N281" s="69">
        <v>0.1</v>
      </c>
      <c r="O281" s="69">
        <v>0.1</v>
      </c>
      <c r="P281" s="69">
        <v>0.1</v>
      </c>
      <c r="Q281" s="90">
        <v>0.1</v>
      </c>
    </row>
    <row r="282" spans="6:17" ht="14.25" x14ac:dyDescent="0.3">
      <c r="F282" s="29" t="s">
        <v>52</v>
      </c>
      <c r="G282" s="69">
        <v>0.1</v>
      </c>
      <c r="H282" s="69">
        <v>0.1</v>
      </c>
      <c r="I282" s="69">
        <v>0.1</v>
      </c>
      <c r="J282" s="69">
        <v>0.1</v>
      </c>
      <c r="K282" s="69">
        <v>0.1</v>
      </c>
      <c r="L282" s="69">
        <v>0.1</v>
      </c>
      <c r="M282" s="69">
        <v>0.1</v>
      </c>
      <c r="N282" s="69">
        <v>0.1</v>
      </c>
      <c r="O282" s="69">
        <v>0.1</v>
      </c>
      <c r="P282" s="69">
        <v>0.1</v>
      </c>
      <c r="Q282" s="90">
        <v>0.1</v>
      </c>
    </row>
    <row r="283" spans="6:17" ht="15" thickBot="1" x14ac:dyDescent="0.35">
      <c r="F283" s="30" t="s">
        <v>53</v>
      </c>
      <c r="G283" s="77">
        <v>0.1</v>
      </c>
      <c r="H283" s="77">
        <v>0.1</v>
      </c>
      <c r="I283" s="77">
        <v>0.1</v>
      </c>
      <c r="J283" s="77">
        <v>0.1</v>
      </c>
      <c r="K283" s="77">
        <v>0.1</v>
      </c>
      <c r="L283" s="77">
        <v>0.1</v>
      </c>
      <c r="M283" s="77">
        <v>0.1</v>
      </c>
      <c r="N283" s="77">
        <v>0.1</v>
      </c>
      <c r="O283" s="77">
        <v>0.1</v>
      </c>
      <c r="P283" s="77">
        <v>0.1</v>
      </c>
      <c r="Q283" s="91">
        <v>0.1</v>
      </c>
    </row>
    <row r="284" spans="6:17" ht="14.25" x14ac:dyDescent="0.3">
      <c r="F284" s="9"/>
      <c r="G284"/>
      <c r="H284"/>
      <c r="I284"/>
      <c r="J284"/>
      <c r="K284"/>
      <c r="L284"/>
      <c r="M284"/>
      <c r="N284"/>
      <c r="O284"/>
      <c r="P284"/>
      <c r="Q284"/>
    </row>
    <row r="285" spans="6:17" ht="14.25" x14ac:dyDescent="0.3">
      <c r="F285" s="3"/>
      <c r="G285"/>
      <c r="H285"/>
      <c r="I285"/>
      <c r="J285"/>
      <c r="K285"/>
      <c r="L285"/>
      <c r="M285"/>
      <c r="N285"/>
      <c r="O285"/>
      <c r="P285"/>
      <c r="Q285"/>
    </row>
  </sheetData>
  <phoneticPr fontId="4" type="noConversion"/>
  <pageMargins left="0.75" right="0.75" top="1" bottom="1" header="0.5" footer="0.5"/>
  <pageSetup paperSize="9" scale="65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1"/>
  <sheetViews>
    <sheetView workbookViewId="0">
      <selection activeCell="D28" sqref="D28"/>
    </sheetView>
  </sheetViews>
  <sheetFormatPr defaultRowHeight="12.75" x14ac:dyDescent="0.2"/>
  <cols>
    <col min="1" max="1" width="11.140625" customWidth="1"/>
    <col min="2" max="2" width="10.85546875" bestFit="1" customWidth="1"/>
  </cols>
  <sheetData>
    <row r="1" spans="1:2" x14ac:dyDescent="0.2">
      <c r="A1" s="24">
        <v>42125</v>
      </c>
      <c r="B1" s="26" t="s">
        <v>111</v>
      </c>
    </row>
    <row r="2" spans="1:2" x14ac:dyDescent="0.2">
      <c r="A2" s="24">
        <v>42126</v>
      </c>
      <c r="B2" s="26" t="s">
        <v>112</v>
      </c>
    </row>
    <row r="3" spans="1:2" x14ac:dyDescent="0.2">
      <c r="A3" s="24">
        <v>42127</v>
      </c>
      <c r="B3" s="26" t="s">
        <v>113</v>
      </c>
    </row>
    <row r="4" spans="1:2" x14ac:dyDescent="0.2">
      <c r="A4" s="24">
        <v>42128</v>
      </c>
      <c r="B4" s="26" t="s">
        <v>114</v>
      </c>
    </row>
    <row r="5" spans="1:2" x14ac:dyDescent="0.2">
      <c r="A5" s="24">
        <v>42129</v>
      </c>
      <c r="B5" s="26" t="s">
        <v>108</v>
      </c>
    </row>
    <row r="6" spans="1:2" x14ac:dyDescent="0.2">
      <c r="A6" s="24">
        <v>42130</v>
      </c>
      <c r="B6" s="26" t="s">
        <v>109</v>
      </c>
    </row>
    <row r="7" spans="1:2" x14ac:dyDescent="0.2">
      <c r="A7" s="24">
        <v>42131</v>
      </c>
      <c r="B7" s="26" t="s">
        <v>110</v>
      </c>
    </row>
    <row r="8" spans="1:2" x14ac:dyDescent="0.2">
      <c r="A8" s="24">
        <v>42132</v>
      </c>
      <c r="B8" s="26" t="s">
        <v>111</v>
      </c>
    </row>
    <row r="9" spans="1:2" x14ac:dyDescent="0.2">
      <c r="A9" s="24">
        <v>42133</v>
      </c>
      <c r="B9" s="26" t="s">
        <v>112</v>
      </c>
    </row>
    <row r="10" spans="1:2" x14ac:dyDescent="0.2">
      <c r="A10" s="24">
        <v>42134</v>
      </c>
      <c r="B10" s="26" t="s">
        <v>113</v>
      </c>
    </row>
    <row r="11" spans="1:2" x14ac:dyDescent="0.2">
      <c r="A11" s="24">
        <v>42135</v>
      </c>
      <c r="B11" s="26" t="s">
        <v>114</v>
      </c>
    </row>
    <row r="12" spans="1:2" x14ac:dyDescent="0.2">
      <c r="A12" s="24">
        <v>42136</v>
      </c>
      <c r="B12" s="26" t="s">
        <v>108</v>
      </c>
    </row>
    <row r="13" spans="1:2" x14ac:dyDescent="0.2">
      <c r="A13" s="24">
        <v>42137</v>
      </c>
      <c r="B13" s="26" t="s">
        <v>109</v>
      </c>
    </row>
    <row r="14" spans="1:2" x14ac:dyDescent="0.2">
      <c r="A14" s="24">
        <v>42138</v>
      </c>
      <c r="B14" s="26" t="s">
        <v>110</v>
      </c>
    </row>
    <row r="15" spans="1:2" x14ac:dyDescent="0.2">
      <c r="A15" s="24">
        <v>42139</v>
      </c>
      <c r="B15" s="26" t="s">
        <v>111</v>
      </c>
    </row>
    <row r="16" spans="1:2" x14ac:dyDescent="0.2">
      <c r="A16" s="24">
        <v>42140</v>
      </c>
      <c r="B16" s="26" t="s">
        <v>112</v>
      </c>
    </row>
    <row r="17" spans="1:2" x14ac:dyDescent="0.2">
      <c r="A17" s="24">
        <v>42141</v>
      </c>
      <c r="B17" s="26" t="s">
        <v>113</v>
      </c>
    </row>
    <row r="18" spans="1:2" x14ac:dyDescent="0.2">
      <c r="A18" s="24">
        <v>42142</v>
      </c>
      <c r="B18" s="26" t="s">
        <v>114</v>
      </c>
    </row>
    <row r="19" spans="1:2" x14ac:dyDescent="0.2">
      <c r="A19" s="24">
        <v>42143</v>
      </c>
      <c r="B19" s="26" t="s">
        <v>108</v>
      </c>
    </row>
    <row r="20" spans="1:2" x14ac:dyDescent="0.2">
      <c r="A20" s="24">
        <v>42144</v>
      </c>
      <c r="B20" s="26" t="s">
        <v>109</v>
      </c>
    </row>
    <row r="21" spans="1:2" x14ac:dyDescent="0.2">
      <c r="A21" s="24">
        <v>42145</v>
      </c>
      <c r="B21" s="26" t="s">
        <v>110</v>
      </c>
    </row>
    <row r="22" spans="1:2" x14ac:dyDescent="0.2">
      <c r="A22" s="24">
        <v>42146</v>
      </c>
      <c r="B22" s="26" t="s">
        <v>111</v>
      </c>
    </row>
    <row r="23" spans="1:2" x14ac:dyDescent="0.2">
      <c r="A23" s="24">
        <v>42147</v>
      </c>
      <c r="B23" s="26" t="s">
        <v>112</v>
      </c>
    </row>
    <row r="24" spans="1:2" x14ac:dyDescent="0.2">
      <c r="A24" s="24">
        <v>42148</v>
      </c>
      <c r="B24" s="26" t="s">
        <v>113</v>
      </c>
    </row>
    <row r="25" spans="1:2" x14ac:dyDescent="0.2">
      <c r="A25" s="24">
        <v>42149</v>
      </c>
      <c r="B25" s="26" t="s">
        <v>114</v>
      </c>
    </row>
    <row r="26" spans="1:2" x14ac:dyDescent="0.2">
      <c r="A26" s="24">
        <v>42150</v>
      </c>
      <c r="B26" s="26" t="s">
        <v>108</v>
      </c>
    </row>
    <row r="27" spans="1:2" x14ac:dyDescent="0.2">
      <c r="A27" s="24">
        <v>42151</v>
      </c>
      <c r="B27" s="26" t="s">
        <v>109</v>
      </c>
    </row>
    <row r="28" spans="1:2" x14ac:dyDescent="0.2">
      <c r="A28" s="24">
        <v>42152</v>
      </c>
      <c r="B28" s="26" t="s">
        <v>110</v>
      </c>
    </row>
    <row r="29" spans="1:2" x14ac:dyDescent="0.2">
      <c r="A29" s="24">
        <v>42153</v>
      </c>
      <c r="B29" s="26" t="s">
        <v>111</v>
      </c>
    </row>
    <row r="30" spans="1:2" x14ac:dyDescent="0.2">
      <c r="A30" s="24">
        <v>42154</v>
      </c>
      <c r="B30" s="26" t="s">
        <v>112</v>
      </c>
    </row>
    <row r="31" spans="1:2" x14ac:dyDescent="0.2">
      <c r="A31" s="24">
        <v>42155</v>
      </c>
      <c r="B31" s="26" t="s">
        <v>113</v>
      </c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MzJYukvLh+U7tbT6VccOMk7Gs/IpsLESsWPI1O/uU1U=</DigestValue>
    </Reference>
    <Reference Type="http://www.w3.org/2000/09/xmldsig#Object" URI="#idOfficeObject">
      <DigestMethod Algorithm="http://www.w3.org/2001/04/xmlenc#sha256"/>
      <DigestValue>0hOL/3A2o8BrbvznyvmnaK/9PEE/e+8upTK66tjw0ow=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TzkIDx2OYfLMbNdVTL+nKM/LQsUgzeuDb+DZqM0K+Lg=</DigestValue>
    </Reference>
    <Reference Type="http://www.w3.org/2000/09/xmldsig#Object" URI="#idValidSigLnImg">
      <DigestMethod Algorithm="http://www.w3.org/2001/04/xmlenc#sha256"/>
      <DigestValue>IO499RPbj0HpfDNGZfVV+eLf4HLdmjok5BE5v6vrjS8=</DigestValue>
    </Reference>
    <Reference Type="http://www.w3.org/2000/09/xmldsig#Object" URI="#idInvalidSigLnImg">
      <DigestMethod Algorithm="http://www.w3.org/2001/04/xmlenc#sha256"/>
      <DigestValue>52p+GgbK7oBZWFRwKcc5HJiL+NHkPcMdzpbvYIsqZs0=</DigestValue>
    </Reference>
  </SignedInfo>
  <SignatureValue>jiSDofeh7EWYrw9OwGpkLF0GslKc6DpF21aTD018LzRirETnjyUKb6KoQfUjBAoMAbN9XW8MVv1K
woL4RfRfXLUiXm0JgCYUwGkeB7OtAYQ7OOq7HCBslaDAJrIxHe3gsxsufR12Qka3Q/MGhzgeKFiR
WRF0302pMM+dtGLP64ZrcAszVxrNWBGg2Tz7HW9dHkSIDx4DotUQ0GgjBmeBWALsdTbL73KL4Coc
sSiPGpBJGXI8KWfhbPQtglyoINeVCvwflTMFg85ZhRI0kZJBlU0qg5Zif/IksKI8+ptq95V0m2L+
ornxzq1ddDvNUq41aUTkpSlNvqEXbFDy0gfUfg==</SignatureValue>
  <KeyInfo>
    <X509Data>
      <X509Certificate>MIIG4TCCBMmgAwIBAgIEI8XHpjANBgkqhkiG9w0BAQsFADB4MQswCQYDVQQGEwJCRzEYMBYGA1UEYRMPTlRSQkctMjAxMjMwNDI2MRIwEAYDVQQKEwlCT1JJQ0EgQUQxEDAOBgNVBAsTB0ItVHJ1c3QxKTAnBgNVBAMTIEItVHJ1c3QgT3BlcmF0aW9uYWwgUXVhbGlmaWVkIENBMB4XDTIwMDMyMDAwMDAwMFoXDTIxMDMyMDAwMDAwMFowgY4xHzAdBgkqhkiG9w0BCQEWEGplZ2xvdkBnbWFpbC5jb20xDzANBgNVBAQTBkplZ2xvdjERMA8GA1UEKhMIVmxhZGltaXIxGTAXBgNVBAUTEFBOT0JHLTU5MDQyMjg1MDAxHzAdBgNVBAMTFlZsYWRpbWlyIEl2YW5vdiBKZWdsb3YxCzAJBgNVBAYTAkJHMIIBIjANBgkqhkiG9w0BAQEFAAOCAQ8AMIIBCgKCAQEAvq8BzDDbxQWyQ7DcWbD1y11zLXVapm2uqvwya9WaZfTc9rmjW+ewDsf0Qn/1JqTPEP/PWgZOA+8bobjCYux0rrFO5BjzhbpZkZ2ptPC1jH78T9EjVcFzjzkroZfl0rmrh0hs5nNAZIhajnstpGppWLvFMC+M02NFOAbj7YF5jiutyBJxTbm6/a9Zrxf5OiCpbebgoALkFSc4DuhE39G+S8dd4cLNp1VxlzyHiWBK9UAjVd4Bab1XZ5EjxHqNvIkims7hbaF2l+eBhzsp26LSSjFr2TWCWcBsHOuT0G0usKg2AJusqAz5LkRQlI5uVHLxx8esyZBEeK919RJHXcPQ7QIDAQABo4ICWjCCAlYwHQYDVR0OBBYEFNHMmYWVaOBGZNmcxmeTJMC1Drf/MB8GA1UdIwQYMBaAFCfPCEME8MWDN2eBF038BebbZYuwMCEGA1UdEgQaMBiGFmh0dHA6Ly93d3cuYi10cnVzdC5vcmcwCQYDVR0TBAIwADBhBgNVHSAEWjBYMEEGCysGAQQB+3YBBgEBMDIwMAYIKwYBBQUHAgEWJGh0dHA6Ly93d3cuYi10cnVzdC5vcmcvZG9jdW1lbnRzL2NwczAIBgYEAIswAQEwCQYHBACL7EABAjAOBgNVHQ8BAf8EBAMCBeAwHQYDVR0lBBYwFAYIKwYBBQUHAwIGCCsGAQUFBwMEMEwGA1UdHwRFMEMwQaA/oD2GO2h0dHA6Ly9jcmwuYi10cnVzdC5vcmcvcmVwb3NpdG9yeS9CLVRydXN0T3BlcmF0aW9uYWxRQ0EuY3JsMHsGCCsGAQUFBwEBBG8wbTAjBggrBgEFBQcwAYYXaHR0cDovL29jc3AuYi10cnVzdC5vcmcwRgYIKwYBBQUHMAKGOmh0dHA6Ly9jYS5iLXRydXN0Lm9yZy9yZXBvc2l0b3J5L0ItVHJ1c3RPcGVyYXRpb25hbFFDQS5jZXIwgYgGCCsGAQUFBwEDBHwwejAVBggrBgEFBQcLAjAJBgcEAIvsSQEBMAgGBgQAjkYBATAIBgYEAI5GAQQwOAYGBACORgEFMC4wLBYmaHR0cHM6Ly93d3cuYi10cnVzdC5vcmcvcGRzL3Bkc19lbi5wZGYTAmVuMBMGBgQAjkYBBjAJBgcEAI5GAQYBMA0GCSqGSIb3DQEBCwUAA4ICAQBjURVL8Bt/Y7ND+TZDt7pR9Cz4gGiEAnM1PX/sXKQn0WfhU9bni9cpScirB1V/32nBb4RZQ04KHarQflOWlre52n17zzuZtHM8niBbLpxwt5S2c6AqFnytYWn2NkylPZRFh9qSWyUnTLlFTar5E4HEX3UWsm+SeANsMUC2YIoW9aStAGIeTYVGYCWcFqIvTtUBPiwLP/6n029m9HHRSvplc2Z02YtJgqR5J1g4o2TlaaZGA0KB0t2RG3/ej5gAOaSk5KD5MKguyhOFbc1PcTWJ5FHNsdfkxBHFTgLmXu7JGvAHAIHDT5Fc5+juaXK7D5FDXnLTYls5RrlRmwgN4GN9ZskUgOgbwcdGwdHyrshG9FBGUmOFvtuog/h/cqGhUnHRMAVwbNu9IPUyGmVWV9BGIhM/yBd8htFomKzLA/pPDTY8l2prVnZ4zd2nzQcMMiLo7ySvu37ctR1iDZhYh5uovhmNuUyJBYHMuF/Ll7vEoqk+trXfUaetdokG3JyuOTuXKDcwr7wnRtX1o3As6djbxHihGJz1xBGEZT4BlJkQBamFgN3/ljiWrM31iiNdFr7JD/k4NE5ydzT0X04iXYXZIz9G3uKzB380F9fT8W5SjhwVdh3NLCNVBumTixQ1A02VCxyOO0h0377pVP4jS8JY8bNv7UMux7ekSwgWcJnHY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elrW9RJE5N+3GO/yroTXysfqa5TpI/64gyIe71oRl2E=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drawing1.xml?ContentType=application/vnd.openxmlformats-officedocument.drawing+xml">
        <DigestMethod Algorithm="http://www.w3.org/2001/04/xmlenc#sha256"/>
        <DigestValue>8EGnVbSB0FCHbHONC8LEG3DkE3ZUKkv5CB1J2HDrAy0=</DigestValue>
      </Reference>
      <Reference URI="/xl/drawings/vmlDrawing1.vml?ContentType=application/vnd.openxmlformats-officedocument.vmlDrawing">
        <DigestMethod Algorithm="http://www.w3.org/2001/04/xmlenc#sha256"/>
        <DigestValue>3LYQ8RKqGsoQG0SBejpuFkpVkPiBzMnDmmQUCVbGwOo=</DigestValue>
      </Reference>
      <Reference URI="/xl/media/image1.emf?ContentType=image/x-emf">
        <DigestMethod Algorithm="http://www.w3.org/2001/04/xmlenc#sha256"/>
        <DigestValue>1kqXxxolPAwm/rs1v7KzTrrFYGpZARbU2OA/DRmCJv8=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bgLdAw864aIYswfNVuCeSOVksL7gZtlNKd1FhTIzpis=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TxE8OJak0pHkI2BOv8vXaCMrMtCmTbS9LMqwZmZ0PEI=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TxE8OJak0pHkI2BOv8vXaCMrMtCmTbS9LMqwZmZ0PEI=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SKnkeHds+1nJYw6aegUcY8kcKIySnpL/JP+7iaIr+UY=</DigestValue>
      </Reference>
      <Reference URI="/xl/sharedStrings.xml?ContentType=application/vnd.openxmlformats-officedocument.spreadsheetml.sharedStrings+xml">
        <DigestMethod Algorithm="http://www.w3.org/2001/04/xmlenc#sha256"/>
        <DigestValue>1sOOqHLkPUeuvW1Z7J1XtGYpRYBSJQOlDhkp/SdKTww=</DigestValue>
      </Reference>
      <Reference URI="/xl/styles.xml?ContentType=application/vnd.openxmlformats-officedocument.spreadsheetml.styles+xml">
        <DigestMethod Algorithm="http://www.w3.org/2001/04/xmlenc#sha256"/>
        <DigestValue>I/nkt/HepGcMKfLqgRr5ppNgNFjosD4h2zwzOYVei8M=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P7a3PqbyWEccxIq+SAtUalL7VcTJsa9sdD5A8Os+fq8=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PuEniog20HoIbFAIps2zsmYgmS5aLQboJfHPDaNqpo4=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Ex2iR9Yf4jxclz6IMuU8l3LlD3S8mEA56nT4EAGS7IQ=</DigestValue>
      </Reference>
      <Reference URI="/xl/worksheets/sheet1.xml?ContentType=application/vnd.openxmlformats-officedocument.spreadsheetml.worksheet+xml">
        <DigestMethod Algorithm="http://www.w3.org/2001/04/xmlenc#sha256"/>
        <DigestValue>wutjwlHmN0hZCsn0ZHKraTnEWmcC2yzehXEsKXmzk00=</DigestValue>
      </Reference>
      <Reference URI="/xl/worksheets/sheet2.xml?ContentType=application/vnd.openxmlformats-officedocument.spreadsheetml.worksheet+xml">
        <DigestMethod Algorithm="http://www.w3.org/2001/04/xmlenc#sha256"/>
        <DigestValue>fv/TjmAbbozZtOKPMeD0m8O9fmh1RwkegHUBcOXe/xg=</DigestValue>
      </Reference>
      <Reference URI="/xl/worksheets/sheet3.xml?ContentType=application/vnd.openxmlformats-officedocument.spreadsheetml.worksheet+xml">
        <DigestMethod Algorithm="http://www.w3.org/2001/04/xmlenc#sha256"/>
        <DigestValue>x6jIHtKMlCnCGbM1yBBtbhV2na4ha3uWlm1DA3mqS+0=</DigestValue>
      </Reference>
      <Reference URI="/xl/worksheets/sheet4.xml?ContentType=application/vnd.openxmlformats-officedocument.spreadsheetml.worksheet+xml">
        <DigestMethod Algorithm="http://www.w3.org/2001/04/xmlenc#sha256"/>
        <DigestValue>PYrI247ViS1x7l+vzX2F4afycD1uZo6cPFViWym/l18=</DigestValue>
      </Reference>
      <Reference URI="/xl/worksheets/sheet5.xml?ContentType=application/vnd.openxmlformats-officedocument.spreadsheetml.worksheet+xml">
        <DigestMethod Algorithm="http://www.w3.org/2001/04/xmlenc#sha256"/>
        <DigestValue>q6W+nT0SKNNT9duE4fz2/FHlFAk3XnxQB5y8mK+XCZk=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2020-07-01T06:06:33Z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{313648F7-E5B9-4F39-800F-7F8B85EFB996}</SetupID>
          <SignatureText/>
          <SignatureImage>AQAAAGwAAAAAAAAAAAAAAC8AAAAoAAAAAAAAAAAAAADMAwAAQAMAACBFTUYAAAEAcBAAAAwAAAABAAAAAAAAAAAAAAAAAAAAVgUAAAADAAAVAQAAnAAAAAAAAAAAAAAAAAAAAAg6BABgYQIARgAAACwAAAAgAAAARU1GKwFAAQAcAAAAEAAAAAIQwNsBAAAAYAAAAGAAAABGAAAAoAYAAJQGAABFTUYrIkAEAAwAAAAAAAAAHkAJAAwAAAAAAAAAJEABAAwAAAAAAAAAMEACABAAAAAEAAAAAACAPyFABwAMAAAAAAAAAAhAAAXsBQAA4AUAAAIQwNsBAAAAAAAAAAAAAAAAAAAAAAAAAAEAAAD/2P/gABBKRklGAAEBAQBgAGAAAP/bAEMAAgEBAgEBAgICAgICAgIDBQMDAwMDBgQEAwUHBgcHBwYHBwgJCwkICAoIBwcKDQoKCwwMDAwHCQ4PDQwOCwwMDP/bAEMBAgICAwMDBgMDBgwIBwgMDAwMDAwMDAwMDAwMDAwMDAwMDAwMDAwMDAwMDAwMDAwMDAwMDAwMDAwMDAwMDAwMDP/AABEIACkAMAMBIgACEQEDEQH/xAAfAAABBQEBAQEBAQAAAAAAAAAAAQIDBAUGBwgJCgv/xAC1EAACAQMDAgQDBQUEBAAAAX0BAgMABBEFEiExQQYTUWEHInEUMoGRoQgjQrHBFVLR8CQzYnKCCQoWFxgZGiUmJygpKjQ1Njc4OTpDREVGR0hJSlNUVVZXWFlaY2RlZmdoaWpzdHV2d3h5eoOEhYaHiImKkpOUlZaXmJmaoqOkpaanqKmqsrO0tba3uLm6wsPExcbHyMnK0tPU1dbX2Nna4eLj5OXm5+jp6vHy8/T19vf4+fr/xAAfAQADAQEBAQEBAQEBAAAAAAAAAQIDBAUGBwgJCgv/xAC1EQACAQIEBAMEBwUEBAABAncAAQIDEQQFITEGEkFRB2FxEyIygQgUQpGhscEJIzNS8BVictEKFiQ04SXxFxgZGiYnKCkqNTY3ODk6Q0RFRkdISUpTVFVWV1hZWmNkZWZnaGlqc3R1dnd4eXqCg4SFhoeIiYqSk5SVlpeYmZqio6Slpqeoqaqys7S1tre4ubrCw8TFxsfIycrS09TV1tfY2dri4+Tl5ufo6ery8/T19vf4+fr/2gAMAwEAAhEDEQA/AP38r5v/AOCmH/BVP4R/8Eofg1ZeL/ilqOoPJrV39j0XQNHijudZ1xwU8428MkkaeXCjh5JJHRFBRdxkliR/YP2hfjXpf7NfwC8cfEXXbfULvRPAPh+/8SahBYRo91Nb2dtJcSpErsiGQpGwUM6gkjLAc1/En+3T+3T8R/8Agov+0drPxQ+KGs/2r4g1XENvbwq0dhotmrMYrGziLN5VvHubC5LMzPI7PLJJIwB+p/xr/wCD3D40a74qt5fh18HPhh4V0RbRUntPEl1fa/dSXG9y0izwSWSLGUMYEZiYgqx3kMFXv/2Q/wDg9w1WDUYbH49/BzT7q0mu5nm1rwBdPBJZ2/kDyY1069kcTSGcENIb2IBJAQhaPEn4I0UAf3mfAH4/eDf2pfg14e+IPw+8Q6f4q8G+KrQXmmanZsTHcJkqwKsA8ciOrI8bhXjdHR1V1ZR2FfyZf8Gx3/BVPxl+xH+3n4O+Fsuo6hqHwn+M/iC20LVNCEQuFtNUu9trZahbBpEEMgnNvHO4JD24bMcjxW/l/wBZtAHwB/wdHf8AKCj45/8AcA/9SDTK/kCr+8z9oX4KaX+0p8AvHHw612fULTRPH/h+/wDDeoT2Dol1Db3ltJbyvEzq6CQJIxUsjAEDKkcV/En+3T+wt8R/+CdH7R2s/C/4oaN/ZXiDSsTW9xCWksNas2ZhFfWcpVfNt5NrYbAZWV43VJY5I1APH6KKKACv7/K/ki/4Nhf+CbGu/t0f8FHPDfjXP2TwF8BtV0/xZr95Hexw3JvEeSbS7WKNkcyebdWu6T5VUQQTjzY5GhD/ANbtABXzf/wUw/4JWfCP/gq98GrLwh8UtO1BJNFu/tui6/o8sdtrOhuSnnC3mkjkTy5kQJJHIjowCNtEkUTp9IUUAfzZfGv/AIMj/jRoXiq3i+HXxj+GHirRGtFee78SWt9oF1Hcb3DRrBBHeo0YQRkSGVSSzDYAoZu//ZD/AODI/VZ9Rhvvj38Y9PtbSG7mSbRfAFq88l5b+QPJkXUb2NBDIJyS0ZspQUjADhpMx/0HUUAef/s0fsq/Dj9jf4WWngr4XeC/D/gfwzabG+x6VarF9qlWGOH7RcSf6y4uGjhiV55meWTYC7sea9AoooA//9kAAAAIQAEIJAAAABgAAAACEMDbAQAAAAMAAAAAAAAAAAAAAAAAAAAbQAAAQAAAADQAAAABAAAAAgAAAAAAAL8AAAC/AABAQgAAJEIDAAAAAAAAswAAALP//z9CAAAAswAAALP//yNCIQAAAAgAAABiAAAADAAAAAEAAAAVAAAADAAAAAQAAAAVAAAADAAAAAQAAABRAAAAbAgAAAAAAAAAAAAALwAAACgAAAAAAAAAAAAAAAAAAAAAAAAAMAAAACkAAABQAAAAbAAAALwAAACwBwAAAAAAACAAzAAwAAAAKQAAACgAAAAwAAAAKQAAAAEACAAAAAAAAAAAAAAAAAAAAAAAEQAAAAAAAAAAAAAA////AP7+/gD8/PwA+/v7AP39/QD39/cA+vr6APn5+QAGBgYAAQEBAAMDAwAEBAQAAgICAPb29gAFBQUABwcHAAEBAQEBAQEBAQEBAQEBAQEBAQEBAQEBAQEBAQEBAQEBAQEBAQEBAQEBAQEBAQEBAQEBAQEBAQEBAgIBAQIBAQQCAQEBAQEBBAECAQEBAQMBAgECAQEBAQIBAQEBAQEBAQEBAQEBAQEBAgEDAgUCAQEBBgEBBQECAQUBAQUBAwEEAQEBAQEFAgEBAQEBAQEBAQEBAQEBAQEBAQcBAQEBAwIFAQEEAQEBBAEDAwEBAQUBAQECAgIEAQUBAQEBAQEBAQEBAQEBAQEBAgEBAwEEAQEFAQcJAAoKCwAACQICAQUCBQUDAQEBAQEBAQEBAQEBAQEBAQEBAQEBAgEEAQMBBAELAAwACgAAAAAKAAsAAAEBAQEBBQEFAQMBAQEBAQEBAQEBAQEBAQEBAQEEAgEBAAAAAA0KAAoACg0AAAsAAAoAAQQBAQMBAQEBAQEBAQEBAQEBAQEBAQEBAQQBAQYNDQALAAoAAAALCgAKAAoAAAANAAEBAQEBBAEBAQEBAQEBAQEBAQEBAQEBAQEFAQ8AAAoADwAKCgAAAAoAAAAADwANDwAAAQUCAQIBAQEBAQEBAQIBAQEBAwEBAQEBDQANCgAAAAAAAAAAAAAAAAAAAAAACgoAAAIBAQEBAQEBAQEBAQEBAQQBAgECAQMADAAADAAAAAAAAAAAAAAAAAAAAAAAAAAAAAECAgEBAQEBAQEBAQEHAwECAwIBAg0JAAsLAA8AAAAAAAAAAAAAAAAAAAAAAA0KDAABBQMBAQEBAQEBAQMBAQECAQUCDQAAAAAACwAAAAAAAAAAAAAAAAAAAAAAAAAAAA0AAQEBAQEBAQEBAQEBAwgBAwECAAwKCQAAAAAAAAAAAAAAAAAAAAAAAAAACgsADQAAAQMBAQEBAQEBAQMBAQEBAQUAAAAAAA0AAA0AAAAAAAAAAAAAAAAAAAAAAAoACwwADQIBAQEBAQEBAQEEAQMEAQEMCg0NAAANAAAAAAAAAAAAAAAAAAAAAAAADQANAAANCwEBAQEBAQEBAQEBAwEBBQEAAAALAA0AAAoAAAAAAAAAAAAAAAAAAAAAAAoADQoAAAI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AgEBAQAAAAAAAAAAAAAAAAAAAAAAAAAAAAAAAAAAAAAAAAAAAAABAQEBAQEBAQEBBQEBAgEAAAALAA0AAAoAAAAAAAAAAAAAAAAAAAAAAAANAAAKAAEBAQEBAQEBAQEHAQQHAgELCg0KAAANAAAAAAAAAAAAAAAAAAAAAAAADQAAAAsAAAEBAQEBAQEBAQMBAQEBAQMAAAAAAA0ACg0AAAAAAAAAAAAAAAAAAAAAAAwAAAsKCwUBAQEBAQEBAQEBAwcBAwECAAwKCQAAAAoAAAAAAAAAAAAAAAAAAAAAAA8KDAAAAgEBAQEBAQEBAQMBAQEFAQUCDQAAAAAADQAAAAAAAAAAAAAAAAAAAAAADAANAAoABQEBAQEBAQEBAQEHAwECBQEBAg0JAAsLAAwAAAAAAAAAAAAAAAAAAAAAABAACgABAQEBAQEBAQEBAQEBAQQBAQECAQUADAAADAAAAAAAAAAAAAAAAAAAAAAACgAKCwUDAQIBAQEBAQEBAQICAgEBAwECAQEBCgAKAAAAAAAAAAAAAAAAAAAAAAAAAAsAAgEBAgEBAQEBAQEBAQEBAQEBAQEBAgEFAg8AAAoADwAKCgAAAAoAAAAADwANAA0BAgUCAQIBAQEBAQEBAQEBAQEBAQEBAgMBAQ4NCwALAAoAAAALCgAKAAoAAAANDQQFAQECAQEBAQEBAQEBAQEBAQEBAQEBAQEDAgEBAAAAAA0KAAoACg0AAAsAAAoAAQcBBQUBAgIBAQEBAQEBAQEBAQEBAQEBAgEEAQMBBAELAAwACgAAAAAKAAsAAAEBBQEDAwEDAQEBAQEBAQEBAQEBAQEBAQEBAQEBAwEEAQEFAQcJAAoKCwAACQICAQUCAwEBAQECAQIBAQEBAQEBAQEBAQEBAQEBAQcBAQEBAwIFAQEEAQEBBAEDAwEBAQUBAQEBAwgCAQIBAQEBAQEBAQEBAQEBAQEBAgEEAgUFAQEBBgEBBQECAQUBAQUBAwEEAgEHAQEBAQIBAQEBAQEBAQEBAQEBAQEBAgIBAQICAQMCAQEBAQEBBAECAQEBAQMBAQEBAQECBQEBAQEBAQEBAUwAAABkAAAAAAAAAAAAAAAvAAAAKAAAAAAAAAAAAAAAMAAAACkAAAApAKoAAAAAAAAAAAAAAIA/AAAAAAAAAAAAAIA/AAAAAAAAAAAAAAAAAAAAAAAAAAAAAAAAAAAAAAAAAAAiAAAADAAAAP////9GAAAAHAAAABAAAABFTUYrAkAAAAwAAAAAAAAADgAAABQAAAAAAAAAEAAAABQAAAA=</SignatureImage>
          <SignatureComments/>
          <WindowsVersion>6.2</WindowsVersion>
          <OfficeVersion>15.0</OfficeVersion>
          <ApplicationVersion>15.0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2020-07-01T06:06:33Z</xd:SigningTime>
          <xd:SigningCertificate>
            <xd:Cert>
              <xd:CertDigest>
                <DigestMethod Algorithm="http://www.w3.org/2001/04/xmlenc#sha256"/>
                <DigestValue>5XFFPF5f5FCLC92u4/SiQFMY9tEm8FCDq0g1o1GYCi8=</DigestValue>
              </xd:CertDigest>
              <xd:IssuerSerial>
                <X509IssuerName>CN=B-Trust Operational Qualified CA, OU=B-Trust, O=BORICA AD, OID.2.5.4.97=NTRBG-201230426, C=BG</X509IssuerName>
                <X509SerialNumber>600164262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zCCBRugAwIBAgIIaQ5Pt5rtE5QwDQYJKoZIhvcNAQELBQAwcTELMAkGA1UEBhMCQkcxGDAWBgNVBGETD05UUkJHLTIwMTIzMDQyNjESMBAGA1UEChMJQk9SSUNBIEFEMRAwDgYDVQQLEwdCLVRydXN0MSIwIAYDVQQDExlCLVRydXN0IFJvb3QgUXVhbGlmaWVkIENBMB4XDTE4MDYwMTEzNDQ1MFoXDTMzMDUzMTEzNDQ1MFoweDELMAkGA1UEBhMCQkcxGDAWBgNVBGETD05UUkJHLTIwMTIzMDQyNjESMBAGA1UEChMJQk9SSUNBIEFEMRAwDgYDVQQLEwdCLVRydXN0MSkwJwYDVQQDEyBCLVRydXN0IE9wZXJhdGlvbmFsIFF1YWxpZmllZCBDQTCCAiIwDQYJKoZIhvcNAQEBBQADggIPADCCAgoCggIBALotZe4YXbj/eg9cTbUEIm96CN/g6pr0mkSMQzcGoFJ/ob7ag7EFfXMh3p0oaYx0sq3Sd3cRdSaFlkJhYHtuz6UqA6g/2iIjTehPS4a+NLIgkU7jfVjZ0rAZM/0JYeh2BPwgw0wiSwpviHTvMIpu7DHFNeWruocEKvgq4YqZriJRtPNapOFjRQWSTeZc0btyn4prkLE54SreFQ/+z33spbgrnhI9m90GG6kMr/vx0E+iUYkVklCdBrTBcNllgM+bF2V6iMcbLgnnjU1biHvPpZTd6cedJM3rHC9LLLE8Dxq95MmMK9vLoOCU0SogAjEx4XeZnS3h3xwA4qF6FCLe7D8FfNA0gWJO49h2GjDhnAzTGhyep6tH1p1SnizoPq+Z1rFcHOYrOXfJf5EplaZ0ls32HlFSGCCqHFOcx+NFcZelubJUsA0f7tYT2PudMmT0QrrFB/BODl4625UZlsiEWG0YLRkujBQgTYKjdSS9hiX9ZVcf8t/zeEibe1FCnEjmrm8G+79bqAPa8dT3zy7FgWxN+YkYbqMaIdXmtCYLemmDHeYij/UbjrcSJ0UmmR41PunO9bX64Jh2EsZn6TKUqWqJu/vGoDo93rvkIFcRMrD5Fe36G0WKcE7ytP57ekYYAotaVCpp4ecCyhPwV+BRBRqUPbw1asxvikrph4PlWn9JAgMAl6mjggHGMIIBwjAdBgNVHQ4EFgQUJ88IQwTwxYM3Z4EXTfwF5ttli7AwHwYDVR0jBBgwFoAU8oTuLjX+8PrYUFCwnEiJ6lov2aswIQYDVR0SBBowGIYWaHR0cDovL3d3dy5iLXRydXN0Lm9yZzASBgNVHRMBAf8ECDAGAQH/AgEAMHgGA1UdIARxMG8wQAYKKwYBBAH7dgEGATAyMDAGCCsGAQUFBwIBFiRodHRwOi8vd3d3LmItdHJ1c3Qub3JnL2RvY3VtZW50cy9jcHMwDQYLKwYBBAH7dgEGAQEwDQYLKwYBBAH7dgEGAQIwDQYLKwYBBAH7dgEGAQMwDgYDVR0PAQH/BAQDAgEGMEUGA1UdHwQ+MDwwOqA4oDaGNGh0dHA6Ly9jcmwuYi10cnVzdC5vcmcvcmVwb3NpdG9yeS9CLVRydXN0Um9vdFFDQS5jcmwweAYIKwYBBQUHAQEEbDBqMCMGCCsGAQUFBzABhhdodHRwOi8vb2NzcC5iLXRydXN0Lm9yZzBDBggrBgEFBQcwAoY3aHR0cDovL2NhLmItdHJ1c3Qub3JnL3JlcG9zaXRvcnkvQi1UcnVzdFJvb3RRQ0FPQ1NQLmNlcjANBgkqhkiG9w0BAQsFAAOCAgEAiPODGc6gWdHjROgQ2cy0KtZROQDl8ax0fTNJGmCvj714uBzuTvBECtLX8xZRmIvpd6PZq6Nexl4pXhS04SLdz7MhakN970d12/cGxkdYotTEpx0WuXqPC3J0A5VWY8LLsJ8JhVoO4xp4HaNE4abnCj+uXURFLJsoxbEKy1iqHMy7lopej9sCuOjp6jNQa+J4b4mEx8RtFn4VTnaC+19z3VQaPCaWfpJYnO1DsHSunZTq95UUVnjvgDM3WxuBRFkc551Q5dh4A+grGw6yPW5ijOC1eTxpG6DMgJL41G7ftGX1AsXhOuxoWRf9r2sCdQJUVe/CtZ37Vjm1QUS+TmTAjLXInh/sVNFC3xs7wt2umPQYevTeS4KRrxXgcv92ClW8qZGXoqnsrNvx9ATuHSMwysTBqrdEAAxqUrPrt2nb58yp+2Aa44CHhzXCfpFN9J84nwJhIOEVhLBaVelsP5IpiCfUTDtluNFNZ+0lWws7ugwt0Y4UwNVkEbm+TxYe3taAoOcf3eZP2+BfVNM/MANpcY7h5uNdOxhRhB7l6MdvMJIMEq3RzEH+IH4tEBb56+H6Dkp93k1Hif6dIwa9vleIueDpL3R3aG7yv2lq2xFVUlB6r+zEFAXmGA6X26R44TwWO1tLVCYR76D781dYNmLCvS/sJ4idGjW2TQDAOOB6mZ0=</xd:EncapsulatedX509Certificate>
            <xd:EncapsulatedX509Certificate>MIIG7zCCBNegAwIBAgIBATANBgkqhkiG9w0BAQsFADBxMQswCQYDVQQGEwJCRzEYMBYGA1UEYRMPTlRSQkctMjAxMjMwNDI2MRIwEAYDVQQKEwlCT1JJQ0EgQUQxEDAOBgNVBAsTB0ItVHJ1c3QxIjAgBgNVBAMTGUItVHJ1c3QgUm9vdCBRdWFsaWZpZWQgQ0EwHhcNMTcwNDI1MTUyODQzWhcNMzcwNDI1MTUyODQzWjBxMQswCQYDVQQGEwJCRzEYMBYGA1UEYRMPTlRSQkctMjAxMjMwNDI2MRIwEAYDVQQKEwlCT1JJQ0EgQUQxEDAOBgNVBAsTB0ItVHJ1c3QxIjAgBgNVBAMTGUItVHJ1c3QgUm9vdCBRdWFsaWZpZWQgQ0EwggIiMA0GCSqGSIb3DQEBAQUAA4ICDwAwggIKAoICAQCvMcOLZlM8z4SmjI6q0pT07UaZdFy9YdcErzJO2n8QSm4T9NQb9HYthmGNa/ZsBSh18rmC80pVpd9hPCYr6uiMK/8dSBrY65pIU2HLSqVrhe+b0Qx6OS6lkKKYlHProEas3R0pNTTrg2hOxJsEazBBghZC9ZUpermXR2ZlKM7QDMzEocRGVDjq4X49zx1a5TYlGJBAmAfwfVLtrWeIlYjLAXu0Y4ntSuYQFX9d3uIUaVMgW+9S+XK+MuBZosSHPwl1VHMCbnvJH+9v99/xheYYwfNsIesMI/cLdipaUFi76IhwgZk3741OACScqWl9/I2KKI+HfwPNQXKe988kwJ6C9k0Q3BrzpFiOySU9YGQLd21nq5/0qvINmWp/hQn0J9BYnJYkX8yKTNEqrEBV6xReIHHBVIgFCc89gcElryHHEJPw0HQOPdN9Yu099t7begrp9NCjY3h/RSg0JRua1pvIHxER3wCdjRuRdCDCcwpIMamVwsEtPs24lvgzBC0fqtVOP47uqEKgCcqYlEx/cCgQI4bnZxY4WHXYHUgmBiH9iMUD9mly3+JzvO8oaPQXjIUg1oIAGkRLRPH0JNqmG+6Uw/b4mAbwYS5DDnFp6bN3MrSvPvEu0T7LTIkoKF9nZjByaMSSoOV36CD/kc0rQ2KIUNGcrKevvM4QocOPrau5owIDAMv9o4IBkDCCAYwwHQYDVR0OBBYEFPKE7i41/vD62FBQsJxIiepaL9mrMB8GA1UdIwQYMBaAFPKE7i41/vD62FBQsJxIiepaL9mrMCEGA1UdEgQaMBiGFmh0dHA6Ly93d3cuYi10cnVzdC5vcmcwDwYDVR0TAQH/BAUwAwEB/zBFBgNVHSAEPjA8MDoGBFUdIAAwMjAwBggrBgEFBQcCARYkaHR0cDovL3d3dy5iLXRydXN0Lm9yZy9kb2N1bWVudHMvY3BzMA4GA1UdDwEB/wQEAwIBBjBFBgNVHR8EPjA8MDqgOKA2hjRodHRwOi8vY3JsLmItdHJ1c3Qub3JnL3JlcG9zaXRvcnkvQi1UcnVzdFJvb3RRQ0EuY3JsMHgGCCsGAQUFBwEBBGwwajAjBggrBgEFBQcwAYYXaHR0cDovL29jc3AuYi10cnVzdC5vcmcwQwYIKwYBBQUHMAKGN2h0dHA6Ly9jYS5iLXRydXN0Lm9yZy9yZXBvc2l0b3J5L0ItVHJ1c3RSb290UUNBT0NTUC5jZXIwDQYJKoZIhvcNAQELBQADggIBAJkWw21cnW4B9sVeetOiaT3MdeN3Zz2PWZO4kkFEyLQ8Yp0U0a4fj/c/09sO+D6KXXOnmCmSB+vbGMBdT6OTsgeierCJxOEtKWdxKRQxrhDSwhYGiYvrATojdJAaaRS6Sz7AiezmqE6Nm0s3nWDk0Ne84YR4QQAHQ0HyX2oK6+sP/1WuCVH1hQAT6mR1T+H6E+dqtRKi6luWICcGhls0l6SwhfvUioAe17cX1DTSmnzNJ7f5kkwAih7s6vLgYltsEhqF/Mdlwmr2bkz4/Oo/5lorZNRrcNnsSUIdi6KesmZnxiotIVYjYktLOMFHlI1EzqNX9N0hD3wGoaoh6q+pdD3ynl0euih/A20gI35F7NqeCJunQIbpfVR6C7NDzLlT62SFHeyO7HYXyrZHzabbsAIjoJuzyMR+fgTPDgWt1w9ro/jGBWxijoOUtajWoIB/QsnbTuAbhVoSLI5cKBaEiQkcDh4seHecBzsidUHIEBp0767rftu1SGBjXTRjoq2uPJvqdssAO09PRx5UoRWq/HvYfLz+1yC8TnH0A2uU+bxt2xIgGmV4LAeLWo9GZpNlg4JhnwMO064UnQiaYJP7eS4cJaFAmWnFQfe65tijNantvhJGbRL0dmV9fk5MfGFDCkYNj5Eop8GqLdVGQQsdx3LtjQsdK2bgwRhEAMQ1+uQZ</xd:EncapsulatedX509Certificate>
          </xd:CertificateValues>
        </xd:UnsignedSignatureProperties>
      </xd:UnsignedProperties>
    </xd:QualifyingProperties>
  </Object>
  <Object Id="idValidSigLnImg">AQAAAGwAAAAAAAAAAAAAAP8AAAB/AAAAAAAAAAAAAABIFAAAKAoAACBFTUYAAAEAtCQAAMs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eBlxwfl/AADQvBUs5gAAAAAAAADhAgAAiJ4lGfp/AAAAAAAAAAAAAC7MMsP5fwAAAABAGfp/AAB4GXHB+X8AAAAAAAAAAAAAAAAAAAAAAACFMcaVoMYAAGhUMsP5fwAASAAAAOECAACQAQAAAAAAAIB21oLhAgAAuL4VLAAAAAAAAAAAAAAAAAkAAAAAAAAAAAAAAAAAAADcvRUs5gAAAHC+FSzmAAAAsbP+GPp/AAAAAAAAAAAAAJABAAAAAAAAgHbWguECAAC4vhUs5gAAAIB21oLhAgAAe2wCGfp/AACAvRUs5gAAAHC+FSzmAAAAAAAAAAAAAAAAAAAAZHYACAAAAAAlAAAADAAAAAEAAAAYAAAADAAAAAAAAAISAAAADAAAAAEAAAAeAAAAGAAAAMAAAAAEAAAA9wAAABEAAAAlAAAADAAAAAEAAABUAAAAkAAAAMEAAAAEAAAA9QAAABAAAAABAAAAuTmiQQCAokHBAAAABAAAAAsAAABMAAAAAAAAAAAAAAAAAAAA//////////9kAAAAMQAuADcALgAyADAAMgAw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AAp/uECAAADAAAA4QIAACAAAAAAAAAAiJ4lGfp/AAAAAAAAAAAAAC4xccH5fwAAAgAAAAAAAADADCn+4QIAAAAAAAAAAAAAAAAAAAAAAABVasaVoMYAAAgAAAAAAAAAAAAAAAAAAABxBYoAAAAAAIB21oLhAgAA0OQVLAAAAAAAAAAAAAAAAAcAAAAAAAAAUDLTguECAAAM5BUs5gAAAKDkFSzmAAAAsbP+GPp/AAAAKfiU4QIAADMyccEAAAAAgI01/uECAACg83GV4QIAAIB21oLhAgAAe2wCGfp/AACw4xUs5gAAAKDkFSzm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BIY9bC+X8AAJAqd8H5fwAAwHianeECAACIniUZ+n8AAAAAAAAAAAAAgkN3wfl/AAABAAAAAAAAAKCCcpPhAgAAAAAAAAAAAAAAAAAAAAAAADW9xpWgxgAAAQAAAAAAAAAAOBUs5gAAAJABAAAAAAAAgHbWguECAAAIOhUsAAAAAAAAAAAAAAAABgAAAAAAAAAEAAAAAAAAACw5FSzmAAAAwDkVLOYAAACxs/4Y+n8AAAAAAAAAAAAAMNXQwgAAAACAeJ6V4QIAAAAAAAAAAAAAgHbWguECAAB7bAIZ+n8AANA4FSzmAAAAwDkVLOYAAAAAAAAAAAAAAAAAAABkdgAIAAAAACUAAAAMAAAAAwAAABgAAAAMAAAAAAAAAhIAAAAMAAAAAQAAABYAAAAMAAAACAAAAFQAAABUAAAACgAAACcAAAAeAAAASgAAAAEAAAC5OaJBAIC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EAAAAIAAAAYgAAAAwAAAABAAAASwAAABAAAAAAAAAABQAAACEAAAAIAAAAHgAAABgAAAAAAAAAAAAAAAABAACAAAAAHAAAAAgAAAAhAAAACAAAACEAAAAIAAAAcwAAAAwAAAAAAAAAHAAAAAgAAAAlAAAADAAAAAAAAIAlAAAADAAAAAcAAIAlAAAADAAAAA4AAIAZAAAADAAAAP///wAYAAAADAAAAAAAAAASAAAADAAAAAIAAAATAAAADAAAAAEAAAAUAAAADAAAAA0AAAAVAAAADAAAAAEAAAAWAAAADAAAAAAAAAANAAAAEAAAAAAAAAAAAAAAOgAAAAwAAAAKAAAAGwAAABAAAAAAAAAAAAAAACMAAAAgAAAATTOQPwAAAAAAAAAA/7+PPwAAJEIAAMhBJAAAACQAAABNM5A/AAAAAAAAAAD/v48/AAAkQgAAyEEEAAAAcwAAAAwAAAAAAAAADQAAABAAAAApAAAAGQAAAFIAAABwAQAABAAAABAAAAAHAAAAAAAAAAAAAAC8AgAAAAAAzAcCAiJTAHkAcwB0AGUAbQAAAAAAAAAAAAAAAAAAAAAAAAAAAAAAAAAAAAAAAAAAAAAAAAAAAAAAAAAAAAAAAAAAAAAAAAAAACSIgBIAAAAAAAAAAAAAAABQdhUs5gAAAAAAAAAAAAAAUwBlAGcAbwBlACAAVQBJAEBzFSzmAAAA/bKdwfl/AAAzBAAAAAAAAPlzFSzmAAAAAAA0/uECAAAsbi4b+n8AAIBzFSzmAAAAirOdwfl/AAABAAAAAAAAAAQAAAAAAAAAFiGjqeECAAAgYaiM4QIAAAsAAAAAAAAAIGGojOECAADQdhUs5gAAANKl+cH5fwAAFiGjqeECAAAAAAAAAAAAAAAAAAAAAAAAirOdwfl/AAAAAAAAAAAAAHtsAhn6fwAAcHQVLOYAAABkAAAAAAAAAAgAxYnhAgAAAAAAAGR2AAgAAAAAJQAAAAwAAAAEAAAARgAAACgAAAAcAAAAR0RJQwIAAAAAAAAAAAAAADAAAAApAAAAAAAAACEAAAAIAAAAYgAAAAwAAAABAAAAFQAAAAwAAAAEAAAAFQAAAAwAAAAEAAAAUQAAADwIAAAqAAAAGgAAAF0AAABFAAAAAQAAAAEAAAAAAAAAAAAAAC8AAAAoAAAAUAAAAGwAAAC8AAAAgAcAAAAAAAAgAMwALgAAACcAAAAoAAAALwAAACgAAAABAAgAAAAAAAAAAAAAAAAAAAAAABEAAAAAAAAAAAAAAP///wD+/v4A/Pz8APv7+wD9/f0A9/f3APr6+gD5+fkABgYGAAEBAQADAwMABAQEAAICAgD29vYABQUFAAcHBwABAQEBAQEBAQICAQECAQEEAgEBAQEBAQQBAgEBAQEDAQIBAgEBAQECAQEBAQEBAQABAQEBAQEBAQIBAwIFAgEBAQYBAQUBAgEFAQEFAQMBBAEBAQEBBQIBAQEBAQEBAQABAQEBAQEBAQEHAQEBAQMCBQEBBAEBAQQBAwMBAQEFAQEBAgICBAEFAQEBAQEBAQABAQEBAQEBAQIBAQMBBAEBBQEHCQAKCgsAAAkCAgEFAgUFAwEBAQEBAQEBAQEBAQABAQEBAQEBAQIBBAEDAQQBCwAMAAoAAAAACgALAAABAQEBAQUBBQEDAQEBAQEBAQABAQEBAQEBAQEBBAIBAQAAAAANCgAKAAoNAAALAAAKAAEEAQEDAQEBAQEBAQEBAQABAQEBAQEBAQEEAQEGDQ0ACwAKAAAACwoACgAKAAAADQABAQEBAQQBAQEBAQEBAQABAQEBAQEBAQEBBQEPAAAKAA8ACgoAAAAKAAAAAA8ADQ8AAAEFAgECAQEBAQEBAQACAQEBAQMBAQEBAQ0ADQoAAAAAAAAAAAAAAAAAAAAAAAoKAAACAQEBAQEBAQEBAQABAQEEAQIBAgEDAAwAAAwAAAAAAAAAAAAAAAAAAAAAAAAAAAABAgIBAQEBAQEBAQABBwMBAgMCAQINCQALCwAPAAAAAAAAAAAAAAAAAAAAAAANCgwAAQUDAQEBAQEBAQADAQEBAgEFAg0AAAAAAAsAAAAAAAAAAAAAAAAAAAAAAAAAAAANAAEBAQEBAQEBAQABAQMIAQMBAgAMCgkAAAAAAAAAAAAAAAAAAAAAAAAAAAoLAA0AAAEDAQEBAQEBAQADAQEBAQEFAAAAAAANAAANAAAAAAAAAAAAAAAAAAAAAAAKAAsMAA0CAQEBAQEBAQABBAEDBAEBDAoNDQAADQAAAAAAAAAAAAAAAAAAAAAAAA0ADQAADQsBAQEBAQEBAQABAQMBAQUBAAAACwANAAAKAAAAAAAAAAAAAAAAAAAAAAAKAA0KAAAC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IBAQEAAAAAAAAAAAAAAAAAAAAAAAAAAAAAAAAAAAAAAAAAAAAAAQEBAQEBAQABAQUBAQIBAAAACwANAAAKAAAAAAAAAAAAAAAAAAAAAAAADQAACgABAQEBAQEBAQABBwEEBwIBCwoNCgAADQAAAAAAAAAAAAAAAAAAAAAAAA0AAAALAAABAQEBAQEBAQADAQEBAQEDAAAAAAANAAoNAAAAAAAAAAAAAAAAAAAAAAAMAAALCgsFAQEBAQEBAQABAQMHAQMBAgAMCgkAAAAKAAAAAAAAAAAAAAAAAAAAAAAPCgwAAAIBAQEBAQEBAQADAQEBBQEFAg0AAAAAAA0AAAAAAAAAAAAAAAAAAAAAAAwADQAKAAUBAQEBAQEBAQABBwMBAgUBAQINCQALCwAMAAAAAAAAAAAAAAAAAAAAAAAQAAoAAQEBAQEBAQEBAQABAQEEAQEBAgEFAAwAAAwAAAAAAAAAAAAAAAAAAAAAAAoACgsFAwECAQEBAQEBAQACAgIBAQMBAgEBAQoACgAAAAAAAAAAAAAAAAAAAAAAAAALAAIBAQIBAQEBAQEBAQABAQEBAQEBAQIBBQIPAAAKAA8ACgoAAAAKAAAAAA8ADQANAQIFAgECAQEBAQEBAQABAQEBAQEBAQIDAQEODQsACwAKAAAACwoACgAKAAAADQ0EBQEBAgEBAQEBAQEBAQABAQEBAQEBAQEBAwIBAQAAAAANCgAKAAoNAAALAAAKAAEHAQUFAQICAQEBAQEBAQABAQEBAQEBAQIBBAEDAQQBCwAMAAoAAAAACgALAAABAQUBAwMBAwEBAQEBAQEBAQABAQEBAQEBAQEBAQMBBAEBBQEHCQAKCgsAAAkCAgEFAgMBAQEBAgECAQEBAQEBAQABAQEBAQEBAQEHAQEBAQMCBQEBBAEBAQQBAwMBAQEFAQEBAQMIAgECAQEBAQEBAQABAQEBAQEBAQIBBAIFBQEBAQYBAQUBAgEFAQEFAQMBBAIBBwEBAQECAQEBAQEBAQABAQEBAQEBAQICAQECAgEDAgEBAQEBAQQBAgEBAQEDAQEBAQEBAgUBAQEBAQEBAQBGAAAAFAAAAAgAAABHRElDAwAAACIAAAAMAAAA/////yIAAAAMAAAA/////yUAAAAMAAAADQAAgCgAAAAMAAAABAAAACIAAAAMAAAA/////yIAAAAMAAAA/v///ycAAAAYAAAABAAAAAAAAAD///8AAAAAACUAAAAMAAAABAAAAEwAAABkAAAAAAAAAFAAAAD/AAAAfAAAAAAAAABQAAAAAAEAAC0AAAAhAPAAAAAAAAAAAAAAAIA/AAAAAAAAAAAAAIA/AAAAAAAAAAAAAAAAAAAAAAAAAAAAAAAAAAAAAAAAAAAlAAAADAAAAAAAAIAoAAAADAAAAAQAAAAnAAAAGAAAAAQAAAAAAAAA////AAAAAAAlAAAADAAAAAQAAABMAAAAZAAAAAkAAABQAAAA9gAAAFwAAAAJAAAAUAAAAO4AAAANAAAAIQDwAAAAAAAAAAAAAACAPwAAAAAAAAAAAACAPwAAAAAAAAAAAAAAAAAAAAAAAAAAAAAAAAAAAAAAAAAAJQAAAAwAAAAAAACAKAAAAAwAAAAEAAAAJQAAAAwAAAABAAAAGAAAAAwAAAAAAAACEgAAAAwAAAABAAAAHgAAABgAAAAJAAAAUAAAAPcAAABdAAAAJQAAAAwAAAABAAAAVAAAAKgAAAAKAAAAUAAAAGoAAABcAAAAAQAAALk5okEAgKJBCgAAAFAAAAAPAAAATAAAAAAAAAAAAAAAAAAAAP//////////bAAAABIEOwQwBDQEOAQ8BDgEQAQgABYENQQzBDsEPgQyBAAABgAAAAYAAAAGAAAABgAAAAcAAAAIAAAABwAAAAcAAAADAAAACwAAAAYAAAAFAAAABgAAAAcAAAAGAAAASwAAAEAAAAAwAAAABQAAACAAAAABAAAAAQAAABAAAAAAAAAAAAAAAAABAACAAAAAAAAAAAAAAAAAAQAAgAAAACUAAAAMAAAAAgAAACcAAAAYAAAABAAAAAAAAAD///8AAAAAACUAAAAMAAAABAAAAEwAAABkAAAACQAAAGAAAAD2AAAAbAAAAAkAAABgAAAA7gAAAA0AAAAhAPAAAAAAAAAAAAAAAIA/AAAAAAAAAAAAAIA/AAAAAAAAAAAAAAAAAAAAAAAAAAAAAAAAAAAAAAAAAAAlAAAADAAAAAAAAIAoAAAADAAAAAQAAAAlAAAADAAAAAEAAAAYAAAADAAAAAAAAAISAAAADAAAAAEAAAAeAAAAGAAAAAkAAABgAAAA9wAAAG0AAAAlAAAADAAAAAEAAABUAAAAhAAAAAoAAABgAAAAQQAAAGwAAAABAAAAuTmiQQCAokEKAAAAYAAAAAkAAABMAAAAAAAAAAAAAAAAAAAA//////////9gAAAAIwQ/BEAEMAQyBDgEQgQ1BDsEAAAGAAAABwAAAAcAAAAGAAAABgAAAAcAAAAFAAAABgAAAAYAAABLAAAAQAAAADAAAAAFAAAAIAAAAAEAAAABAAAAEAAAAAAAAAAAAAAAAAEAAIAAAAAAAAAAAAAAAAABAACAAAAAJQAAAAwAAAACAAAAJwAAABgAAAAEAAAAAAAAAP///wAAAAAAJQAAAAwAAAAEAAAATAAAAGQAAAAJAAAAcAAAALQAAAB8AAAACQAAAHAAAACsAAAADQAAACEA8AAAAAAAAAAAAAAAgD8AAAAAAAAAAAAAgD8AAAAAAAAAAAAAAAAAAAAAAAAAAAAAAAAAAAAAAAAAACUAAAAMAAAAAAAAgCgAAAAMAAAABAAAACUAAAAMAAAAAQAAABgAAAAMAAAAAAAAAhIAAAAMAAAAAQAAABYAAAAMAAAAAAAAAFQAAAAUAQAACgAAAHAAAACzAAAAfAAAAAEAAAC5OaJBAICiQQoAAABwAAAAIQAAAEwAAAAEAAAACQAAAHAAAAC1AAAAfQAAAJAAAABTAGkAZwBuAGUAZAAgAGIAeQA6ACAAVgBsAGEAZABpAG0AaQByACAASQB2AGEAbgBvAHYAIABKAGUAZwBsAG8AdgAAAAYAAAADAAAABwAAAAcAAAAGAAAABwAAAAMAAAAHAAAABQAAAAMAAAADAAAABwAAAAMAAAAGAAAABwAAAAMAAAAJAAAAAwAAAAQAAAADAAAAAwAAAAUAAAAGAAAABwAAAAcAAAAFAAAAAwAAAAQAAAAGAAAABwAAAAMAAAAHAAAABQAAABYAAAAMAAAAAAAAACUAAAAMAAAAAgAAAA4AAAAUAAAAAAAAABAAAAAUAAAA</Object>
  <Object Id="idInvalidSigLnImg">AQAAAGwAAAAAAAAAAAAAAP8AAAB/AAAAAAAAAAAAAABIFAAAKAoAACBFTUYAAAEAVCgAANEAAAAFAAAAAAAAAAAAAAAAAAAAVgUAAAADAAAVAQAAnAAAAAAAAAAAAAAAAAAAAAg6BABgYQI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A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HgZccH5fwAA0LwVLOYAAAAAAAAA4QIAAIieJRn6fwAAAAAAAAAAAAAuzDLD+X8AAAAAQBn6fwAAeBlxwfl/AAAAAAAAAAAAAAAAAAAAAAAAhTHGlaDGAABoVDLD+X8AAEgAAADhAgAAkAEAAAAAAACAdtaC4QIAALi+FSwAAAAAAAAAAAAAAAAJAAAAAAAAAAAAAAAAAAAA3L0VLOYAAABwvhUs5gAAALGz/hj6fwAAAAAAAAAAAACQAQAAAAAAAIB21oLhAgAAuL4VLOYAAACAdtaC4QIAAHtsAhn6fwAAgL0VLOYAAABwvhUs5gAAAAAAAAAAAAAAAAAAAGR2AAgAAAAAJQAAAAwAAAABAAAAGAAAAAwAAAD/AAACEgAAAAwAAAABAAAAHgAAABgAAAAiAAAABAAAAHoAAAARAAAAJQAAAAwAAAABAAAAVAAAALQAAAAjAAAABAAAAHgAAAAQAAAAAQAAALk5okEAgKJ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AAKf7hAgAAAwAAAOECAAAgAAAAAAAAAIieJRn6fwAAAAAAAAAAAAAuMXHB+X8AAAIAAAAAAAAAwAwp/uECAAAAAAAAAAAAAAAAAAAAAAAAVWrGlaDGAAAIAAAAAAAAAAAAAAAAAAAAcQWKAAAAAACAdtaC4QIAANDkFSwAAAAAAAAAAAAAAAAHAAAAAAAAAFAy04LhAgAADOQVLOYAAACg5BUs5gAAALGz/hj6fwAAACn4lOECAAAzMnHBAAAAAICNNf7hAgAAoPNxleECAACAdtaC4QIAAHtsAhn6fwAAsOMVLOYAAACg5BUs5g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SGPWwvl/AACQKnfB+X8AAMB4mp3hAgAAiJ4lGfp/AAAAAAAAAAAAAIJDd8H5fwAAAQAAAAAAAACggnKT4QIAAAAAAAAAAAAAAAAAAAAAAAA1vcaVoMYAAAEAAAAAAAAAADgVLOYAAACQAQAAAAAAAIB21oLhAgAACDoVLAAAAAAAAAAAAAAAAAYAAAAAAAAABAAAAAAAAAAsORUs5gAAAMA5FSzmAAAAsbP+GPp/AAAAAAAAAAAAADDV0MIAAAAAgHieleECAAAAAAAAAAAAAIB21oLhAgAAe2wCGfp/AADQOBUs5gAAAMA5FSzmAAAAAAAAAAAAAAAAAAAAZHYACAAAAAAlAAAADAAAAAMAAAAYAAAADAAAAAAAAAISAAAADAAAAAEAAAAWAAAADAAAAAgAAABUAAAAVAAAAAoAAAAnAAAAHgAAAEoAAAABAAAAuTmiQQCAokEKAAAASwAAAAEAAABMAAAABAAAAAkAAAAnAAAAIAAAAEsAAABQAAAAWAB0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BkAAAD2AAAARwAAACkAAAAZAAAAzgAAAC8AAAAhAPAAAAAAAAAAAAAAAIA/AAAAAAAAAAAAAIA/AAAAAAAAAAAAAAAAAAAAAAAAAAAAAAAAAAAAAAAAAAAlAAAADAAAAAAAAIAoAAAADAAAAAQAAAAhAAAACAAAAGIAAAAMAAAAAQAAAEsAAAAQAAAAAAAAAAUAAAAhAAAACAAAAB4AAAAYAAAAAAAAAAAAAAAAAQAAgAAAABwAAAAIAAAAIQAAAAgAAAAhAAAACAAAAHMAAAAMAAAAAAAAABwAAAAIAAAAJQAAAAwAAAAAAACAJQAAAAwAAAAHAACAJQAAAAwAAAAOAACAGQAAAAwAAAD///8AGAAAAAwAAAAAAAAAEgAAAAwAAAACAAAAEwAAAAwAAAABAAAAFAAAAAwAAAANAAAAFQAAAAwAAAABAAAAFgAAAAwAAAAAAAAADQAAABAAAAAAAAAAAAAAADoAAAAMAAAACgAAABsAAAAQAAAAAAAAAAAAAAAjAAAAIAAAAE0zkD8AAAAAAAAAAP+/jz8AACRCAADIQSQAAAAkAAAATTOQPwAAAAAAAAAA/7+PPwAAJEIAAMhBBAAAAHMAAAAMAAAAAAAAAA0AAAAQAAAAKQAAABkAAABSAAAAcAEAAAQAAAAQAAAABwAAAAAAAAAAAAAAvAIAAAAAAMwHAgIiUwB5AHMAdABlAG0AAAAAAAAAAAAAAAAAAAAAAAAAAAAAAAAAAAAAAAAAAAAAAAAAAAAAAAAAAAAAAAAAAAAAAAAAAAACAAAA5gAAAAAAAAAAAAAAAAEAAFEAAACiAAAAogAAAFEAAAAAAAAAogAIAgAAAAAAAAAAAAAAAAQBAAADAAAAAAAAAAAAAAAAAAAAAAAAAAAAAAAAAAAAAAAAAAAAAAAAAAAAAAAAAAAAAAAAAAAAAAAAAAAAAAAAAAAAAAAAAAQBAAABAQUBAAAAAAAAAAANAAAKAAAAAAAAAAAAAAAAAAAAAAAADQBOxj1BgmwAAAABAgMEBQYHCAkKCwAADg8QERITFBUWFxgZGhscHR4fAAAAAAAAAAB7bAIZ+n8AAHB0FSzmAAAAZAAAAAAAAAAIANOW4QIAAAAAAABkdgAIAAAAACUAAAAMAAAABAAAAEYAAAAoAAAAHAAAAEdESUMCAAAAAAAAAAAAAAAwAAAAKQAAAAAAAAAhAAAACAAAAGIAAAAMAAAAAQAAABUAAAAMAAAABAAAABUAAAAMAAAABAAAAFEAAAA8CAAAKgAAABoAAABdAAAARQAAAAEAAAABAAAAAAAAAAAAAAAvAAAAKAAAAFAAAABsAAAAvAAAAIAHAAAAAAAAIADMAC4AAAAnAAAAKAAAAC8AAAAoAAAAAQAIAAAAAAAAAAAAAAAAAAAAAAARAAAAAAAAAAAAAAD///8A/v7+APz8/AD7+/sA/f39APf39wD6+voA+fn5AAYGBgABAQEAAwMDAAQEBAACAgIA9vb2AAUFBQAHBwcAAQEBAQEBAQECAgEBAgEBBAIBAQEBAQEEAQIBAQEBAwECAQIBAQEBAgEBAQEBAQEAAQEBAQEBAQECAQMCBQIBAQEGAQEFAQIBBQEBBQEDAQQBAQEBAQUCAQEBAQEBAQEAAQEBAQEBAQEBBwEBAQEDAgUBAQQBAQEEAQMDAQEBBQEBAQICAgQBBQEBAQEBAQEAAQEBAQEBAQECAQEDAQQBAQUBBwkACgoLAAAJAgIBBQIFBQMBAQEBAQEBAQEBAQEAAQEBAQEBAQECAQQBAwEEAQsADAAKAAAAAAoACwAAAQEBAQEFAQUBAwEBAQEBAQEAAQEBAQEBAQEBAQQCAQEAAAAADQoACgAKDQAACwAACgABBAEBAwEBAQEBAQEBAQEAAQEBAQEBAQEBBAEBBg0NAAsACgAAAAsKAAoACgAAAA0AAQEBAQEEAQEBAQEBAQEAAQEBAQEBAQEBAQUBDwAACgAPAAoKAAAACgAAAAAPAA0PAAABBQIBAgEBAQEBAQEAAgEBAQEDAQEBAQENAA0KAAAAAAAAAAAAAAAAAAAAAAAKCgAAAgEBAQEBAQEBAQEAAQEBBAECAQIBAwAMAAAMAAAAAAAAAAAAAAAAAAAAAAAAAAAAAQICAQEBAQEBAQEAAQcDAQIDAgECDQkACwsADwAAAAAAAAAAAAAAAAAAAAAADQoMAAEFAwEBAQEBAQEAAwEBAQIBBQINAAAAAAALAAAAAAAAAAAAAAAAAAAAAAAAAAAADQABAQEBAQEBAQEAAQEDCAEDAQIADAoJAAAAAAAAAAAAAAAAAAAAAAAAAAAKCwANAAABAwEBAQEBAQEAAwEBAQEBBQAAAAAADQAADQAAAAAAAAAAAAAAAAAAAAAACgALDAANAgEBAQEBAQEAAQQBAwQBAQwKDQ0AAA0AAAAAAAAAAAAAAAAAAAAAAAANAA0AAA0LAQEBAQEBAQEAAQEDAQEFAQAAAAsADQAACgAAAAAAAAAAAAAAAAAAAAAACgANCgAAAg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CAQEBAAAAAAAAAAAAAAAAAAAAAAAAAAAAAAAAAAAAAAAAAAAAAAEBAQEBAQEAAQEFAQECAQAAAAsADQAACgAAAAAAAAAAAAAAAAAAAAAAAA0AAAoAAQEBAQEBAQEAAQcBBAcCAQsKDQoAAA0AAAAAAAAAAAAAAAAAAAAAAAANAAAACwAAAQEBAQEBAQEAAwEBAQEBAwAAAAAADQAKDQAAAAAAAAAAAAAAAAAAAAAADAAACwoLBQEBAQEBAQEAAQEDBwEDAQIADAoJAAAACgAAAAAAAAAAAAAAAAAAAAAADwoMAAACAQEBAQEBAQEAAwEBAQUBBQINAAAAAAANAAAAAAAAAAAAAAAAAAAAAAAMAA0ACgAFAQEBAQEBAQEAAQcDAQIFAQECDQkACwsADAAAAAAAAAAAAAAAAAAAAAAAEAAKAAEBAQEBAQEBAQEAAQEBBAEBAQIBBQAMAAAMAAAAAAAAAAAAAAAAAAAAAAAKAAoLBQMBAgEBAQEBAQEAAgICAQEDAQIBAQEKAAoAAAAAAAAAAAAAAAAAAAAAAAAACwACAQECAQEBAQEBAQEAAQEBAQEBAQECAQUCDwAACgAPAAoKAAAACgAAAAAPAA0ADQECBQIBAgEBAQEBAQEAAQEBAQEBAQECAwEBDg0LAAsACgAAAAsKAAoACgAAAA0NBAUBAQIBAQEBAQEBAQEAAQEBAQEBAQEBAQMCAQEAAAAADQoACgAKDQAACwAACgABBwEFBQECAgEBAQEBAQEAAQEBAQEBAQECAQQBAwEEAQsADAAKAAAAAAoACwAAAQEFAQMDAQMBAQEBAQEBAQEAAQEBAQEBAQEBAQEDAQQBAQUBBwkACgoLAAAJAgIBBQIDAQEBAQIBAgEBAQEBAQEAAQEBAQEBAQEBBwEBAQEDAgUBAQQBAQEEAQMDAQEBBQEBAQEDCAIBAgEBAQEBAQEAAQEBAQEBAQECAQQCBQUBAQEGAQEFAQIBBQEBBQEDAQQCAQcBAQEBAgEBAQEBAQEAAQEBAQEBAQECAgEBAgIBAwIBAQEBAQEEAQIBAQEBAwEBAQEBAQIFAQEBAQEBAQEARgAAABQAAAAIAAAAR0RJQwMAAAAiAAAADAAAAP////8iAAAADAAAAP////8lAAAADAAAAA0AAIAoAAAADAAAAAQAAAAiAAAADAAAAP////8iAAAADAAAAP7///8nAAAAGAAAAAQAAAAAAAAA////AAAAAAAlAAAADAAAAAQAAABMAAAAZAAAAAAAAABQAAAA/wAAAHwAAAAAAAAAUAAAAAABAAAtAAAAIQDwAAAAAAAAAAAAAACAPwAAAAAAAAAAAACAPwAAAAAAAAAAAAAAAAAAAAAAAAAAAAAAAAAAAAAAAAAAJQAAAAwAAAAAAACAKAAAAAwAAAAEAAAAJwAAABgAAAAEAAAAAAAAAP///wAAAAAAJQAAAAwAAAAEAAAATAAAAGQAAAAJAAAAUAAAAPYAAABcAAAACQAAAFAAAADuAAAADQAAACEA8AAAAAAAAAAAAAAAgD8AAAAAAAAAAAAAgD8AAAAAAAAAAAAAAAAAAAAAAAAAAAAAAAAAAAAAAAAAACUAAAAMAAAAAAAAgCgAAAAMAAAABAAAACUAAAAMAAAAAQAAABgAAAAMAAAAAAAAAhIAAAAMAAAAAQAAAB4AAAAYAAAACQAAAFAAAAD3AAAAXQAAACUAAAAMAAAAAQAAAFQAAACoAAAACgAAAFAAAABqAAAAXAAAAAEAAAC5OaJBAICiQQoAAABQAAAADwAAAEwAAAAAAAAAAAAAAAAAAAD//////////2wAAAASBDsEMAQ0BDgEPAQ4BEAEIAAWBDUEMwQ7BD4EMgQAAAYAAAAGAAAABgAAAAYAAAAHAAAACAAAAAcAAAAHAAAAAwAAAAsAAAAGAAAABQAAAAYAAAAHAAAABgAAAEsAAABAAAAAMAAAAAUAAAAgAAAAAQAAAAEAAAAQAAAAAAAAAAAAAAAAAQAAgAAAAAAAAAAAAAAAAAEAAIAAAAAlAAAADAAAAAIAAAAnAAAAGAAAAAQAAAAAAAAA////AAAAAAAlAAAADAAAAAQAAABMAAAAZAAAAAkAAABgAAAA9gAAAGwAAAAJAAAAYAAAAO4AAAANAAAAIQDwAAAAAAAAAAAAAACAPwAAAAAAAAAAAACAPwAAAAAAAAAAAAAAAAAAAAAAAAAAAAAAAAAAAAAAAAAAJQAAAAwAAAAAAACAKAAAAAwAAAAEAAAAJQAAAAwAAAABAAAAGAAAAAwAAAAAAAACEgAAAAwAAAABAAAAHgAAABgAAAAJAAAAYAAAAPcAAABtAAAAJQAAAAwAAAABAAAAVAAAAIQAAAAKAAAAYAAAAEEAAABsAAAAAQAAALk5okEAgKJBCgAAAGAAAAAJAAAATAAAAAAAAAAAAAAAAAAAAP//////////YAAAACMEPwRABDAEMgQ4BEIENQQ7BAAABgAAAAcAAAAHAAAABgAAAAYAAAAHAAAABQAAAAYAAAAGAAAASwAAAEAAAAAwAAAABQAAACAAAAABAAAAAQAAABAAAAAAAAAAAAAAAAABAACAAAAAAAAAAAAAAAAAAQAAgAAAACUAAAAMAAAAAgAAACcAAAAYAAAABAAAAAAAAAD///8AAAAAACUAAAAMAAAABAAAAEwAAABkAAAACQAAAHAAAAC0AAAAfAAAAAkAAABwAAAArAAAAA0AAAAhAPAAAAAAAAAAAAAAAIA/AAAAAAAAAAAAAIA/AAAAAAAAAAAAAAAAAAAAAAAAAAAAAAAAAAAAAAAAAAAlAAAADAAAAAAAAIAoAAAADAAAAAQAAAAlAAAADAAAAAEAAAAYAAAADAAAAAAAAAISAAAADAAAAAEAAAAWAAAADAAAAAAAAABUAAAAFAEAAAoAAABwAAAAswAAAHwAAAABAAAAuTmiQQCAokEKAAAAcAAAACEAAABMAAAABAAAAAkAAABwAAAAtQAAAH0AAACQAAAAUwBpAGcAbgBlAGQAIABiAHkAOgAgAFYAbABhAGQAaQBtAGkAcgAgAEkAdgBhAG4AbwB2ACAASgBlAGcAbABvAHYAAAAGAAAAAwAAAAcAAAAHAAAABgAAAAcAAAADAAAABwAAAAUAAAADAAAAAwAAAAcAAAADAAAABgAAAAcAAAADAAAACQAAAAMAAAAEAAAAAwAAAAMAAAAFAAAABgAAAAcAAAAHAAAABQAAAAMAAAAEAAAABgAAAAcAAAADAAAABwAAAAU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38</vt:i4>
      </vt:variant>
    </vt:vector>
  </HeadingPairs>
  <TitlesOfParts>
    <vt:vector size="43" baseType="lpstr">
      <vt:lpstr>Print</vt:lpstr>
      <vt:lpstr>Internet</vt:lpstr>
      <vt:lpstr>Budget</vt:lpstr>
      <vt:lpstr>Lookup</vt:lpstr>
      <vt:lpstr>DCN</vt:lpstr>
      <vt:lpstr>_RBS1</vt:lpstr>
      <vt:lpstr>_RBS2</vt:lpstr>
      <vt:lpstr>_RBS3</vt:lpstr>
      <vt:lpstr>_TG2</vt:lpstr>
      <vt:lpstr>_TG3</vt:lpstr>
      <vt:lpstr>AA</vt:lpstr>
      <vt:lpstr>Add</vt:lpstr>
      <vt:lpstr>Agency</vt:lpstr>
      <vt:lpstr>AnAg</vt:lpstr>
      <vt:lpstr>Growth</vt:lpstr>
      <vt:lpstr>Growth2</vt:lpstr>
      <vt:lpstr>Internet</vt:lpstr>
      <vt:lpstr>Internet2</vt:lpstr>
      <vt:lpstr>Loyalty</vt:lpstr>
      <vt:lpstr>Loyalty2</vt:lpstr>
      <vt:lpstr>Mode</vt:lpstr>
      <vt:lpstr>Package</vt:lpstr>
      <vt:lpstr>Package2</vt:lpstr>
      <vt:lpstr>Package3</vt:lpstr>
      <vt:lpstr>Position</vt:lpstr>
      <vt:lpstr>Positioning</vt:lpstr>
      <vt:lpstr>Pref2</vt:lpstr>
      <vt:lpstr>Preference</vt:lpstr>
      <vt:lpstr>Internet!Print_Area</vt:lpstr>
      <vt:lpstr>Lookup!Print_Area</vt:lpstr>
      <vt:lpstr>Print!Print_Area</vt:lpstr>
      <vt:lpstr>PTI</vt:lpstr>
      <vt:lpstr>PTInd</vt:lpstr>
      <vt:lpstr>PTIndex</vt:lpstr>
      <vt:lpstr>RBS</vt:lpstr>
      <vt:lpstr>RByS</vt:lpstr>
      <vt:lpstr>Targets</vt:lpstr>
      <vt:lpstr>TGNew</vt:lpstr>
      <vt:lpstr>TGNew1</vt:lpstr>
      <vt:lpstr>TGNEWU</vt:lpstr>
      <vt:lpstr>TPS</vt:lpstr>
      <vt:lpstr>Vol</vt:lpstr>
      <vt:lpstr>Volume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V.Dimitrov</dc:creator>
  <cp:lastModifiedBy>Борис Хаджистоянов</cp:lastModifiedBy>
  <cp:lastPrinted>2020-03-09T10:57:48Z</cp:lastPrinted>
  <dcterms:created xsi:type="dcterms:W3CDTF">2010-02-02T11:49:28Z</dcterms:created>
  <dcterms:modified xsi:type="dcterms:W3CDTF">2020-07-01T06:06:23Z</dcterms:modified>
</cp:coreProperties>
</file>