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1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8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yata\cafecommunications.bg\DSK\2020\KEP\"/>
    </mc:Choice>
  </mc:AlternateContent>
  <bookViews>
    <workbookView xWindow="0" yWindow="0" windowWidth="20490" windowHeight="7755" tabRatio="838" activeTab="1"/>
  </bookViews>
  <sheets>
    <sheet name="Malls" sheetId="21" r:id="rId1"/>
    <sheet name="Budget " sheetId="2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__________a35555" localSheetId="0">#REF!</definedName>
    <definedName name="___________a35555">#REF!</definedName>
    <definedName name="___________a35556" localSheetId="0">#REF!</definedName>
    <definedName name="___________a35556">#REF!</definedName>
    <definedName name="__________a35555" localSheetId="0">#REF!</definedName>
    <definedName name="__________a35555">#REF!</definedName>
    <definedName name="__________a35556" localSheetId="0">#REF!</definedName>
    <definedName name="__________a35556">#REF!</definedName>
    <definedName name="__________PC1" localSheetId="0">#REF!</definedName>
    <definedName name="__________PC1">#REF!</definedName>
    <definedName name="__________VC1" localSheetId="0">#REF!:#REF!</definedName>
    <definedName name="__________VC1">#REF!:#REF!</definedName>
    <definedName name="_________a35555" localSheetId="0">#REF!</definedName>
    <definedName name="_________a35555">#REF!</definedName>
    <definedName name="_________a35556" localSheetId="0">#REF!</definedName>
    <definedName name="_________a35556">#REF!</definedName>
    <definedName name="_________PC1" localSheetId="0">#REF!</definedName>
    <definedName name="_________PC1">#REF!</definedName>
    <definedName name="_________VC1" localSheetId="0">#REF!:#REF!</definedName>
    <definedName name="_________VC1">#REF!:#REF!</definedName>
    <definedName name="________PC1" localSheetId="0">#REF!</definedName>
    <definedName name="________PC1">#REF!</definedName>
    <definedName name="________VC1" localSheetId="0">#REF!:#REF!</definedName>
    <definedName name="________VC1">#REF!:#REF!</definedName>
    <definedName name="_______a35555" localSheetId="0">#REF!</definedName>
    <definedName name="_______a35555">#REF!</definedName>
    <definedName name="_______a35556" localSheetId="0">#REF!</definedName>
    <definedName name="_______a35556">#REF!</definedName>
    <definedName name="_______PC1" localSheetId="0">#REF!</definedName>
    <definedName name="_______PC1">#REF!</definedName>
    <definedName name="_______VC1" localSheetId="0">#REF!:#REF!</definedName>
    <definedName name="_______VC1">#REF!:#REF!</definedName>
    <definedName name="______a35555" localSheetId="0">#REF!</definedName>
    <definedName name="______a35555">#REF!</definedName>
    <definedName name="______a35556" localSheetId="0">#REF!</definedName>
    <definedName name="______a35556">#REF!</definedName>
    <definedName name="______PC1" localSheetId="0">#REF!</definedName>
    <definedName name="______PC1">#REF!</definedName>
    <definedName name="______VC1" localSheetId="0">#REF!:#REF!</definedName>
    <definedName name="______VC1">#REF!:#REF!</definedName>
    <definedName name="_____a35555" localSheetId="0">#REF!</definedName>
    <definedName name="_____a35555">#REF!</definedName>
    <definedName name="_____a35556" localSheetId="0">#REF!</definedName>
    <definedName name="_____a35556">#REF!</definedName>
    <definedName name="_____PC1" localSheetId="0">#REF!</definedName>
    <definedName name="_____PC1">#REF!</definedName>
    <definedName name="_____RBS3" localSheetId="1">[1]Lookup!$A$194:$A$199</definedName>
    <definedName name="_____RBS3">[2]Lookup!$A$194:$A$199</definedName>
    <definedName name="_____VC1" localSheetId="0">#REF!:#REF!</definedName>
    <definedName name="_____VC1">#REF!:#REF!</definedName>
    <definedName name="____a35555" localSheetId="0">#REF!</definedName>
    <definedName name="____a35555">#REF!</definedName>
    <definedName name="____a35556" localSheetId="0">#REF!</definedName>
    <definedName name="____a35556">#REF!</definedName>
    <definedName name="____PC1" localSheetId="0">#REF!</definedName>
    <definedName name="____PC1">#REF!</definedName>
    <definedName name="____RBS3" localSheetId="1">[1]Lookup!$A$194:$A$199</definedName>
    <definedName name="____RBS3">[2]Lookup!$A$194:$A$199</definedName>
    <definedName name="____VC1" localSheetId="0">#REF!:#REF!</definedName>
    <definedName name="____VC1">#REF!:#REF!</definedName>
    <definedName name="___a35555" localSheetId="0">#REF!</definedName>
    <definedName name="___a35555">#REF!</definedName>
    <definedName name="___a35556" localSheetId="0">#REF!</definedName>
    <definedName name="___a35556">#REF!</definedName>
    <definedName name="___PC1" localSheetId="0">#REF!</definedName>
    <definedName name="___PC1">#REF!</definedName>
    <definedName name="___PT2" localSheetId="1">[1]Lookup!$B$151:$B$161</definedName>
    <definedName name="___PT2">[2]Lookup!$B$151:$B$161</definedName>
    <definedName name="___RBS3" localSheetId="1">[3]Lookup!$A$194:$A$199</definedName>
    <definedName name="___RBS3">[4]Lookup!$A$194:$A$199</definedName>
    <definedName name="___VC1" localSheetId="0">#REF!:#REF!</definedName>
    <definedName name="___VC1">#REF!:#REF!</definedName>
    <definedName name="__a35555" localSheetId="0">#REF!</definedName>
    <definedName name="__a35555">#REF!</definedName>
    <definedName name="__a35556" localSheetId="0">#REF!</definedName>
    <definedName name="__a35556">#REF!</definedName>
    <definedName name="__PC1" localSheetId="0">#REF!</definedName>
    <definedName name="__PC1">#REF!</definedName>
    <definedName name="__PT2" localSheetId="1">[3]Lookup!$B$151:$B$161</definedName>
    <definedName name="__PT2">[5]Lookup!$B$151:$B$161</definedName>
    <definedName name="__RBS3" localSheetId="1">[3]Lookup!$A$194:$A$199</definedName>
    <definedName name="__RBS3">[4]Lookup!$A$194:$A$199</definedName>
    <definedName name="__VC1" localSheetId="0">#REF!:#REF!</definedName>
    <definedName name="__VC1">#REF!:#REF!</definedName>
    <definedName name="__xlnm.Print_Area" localSheetId="1">#REF!</definedName>
    <definedName name="__xlnm.Print_Area">#REF!</definedName>
    <definedName name="__xlnm.Print_Area_1">0</definedName>
    <definedName name="_1_???">"#REF!"</definedName>
    <definedName name="_2_???">"#REF!"</definedName>
    <definedName name="_3_???">NA()</definedName>
    <definedName name="_4_???">NA()</definedName>
    <definedName name="_a35555" localSheetId="0">#REF!</definedName>
    <definedName name="_a35555">#REF!</definedName>
    <definedName name="_a35556" localSheetId="0">#REF!</definedName>
    <definedName name="_a35556">#REF!</definedName>
    <definedName name="_PC1" localSheetId="0">#REF!</definedName>
    <definedName name="_PC1">#REF!</definedName>
    <definedName name="_PT2" localSheetId="1">[6]Lookup!$B$167:$B$187</definedName>
    <definedName name="_PT2">[7]Lookup!$B$151:$B$161</definedName>
    <definedName name="_RBS3">[7]Lookup!$A$194:$A$199</definedName>
    <definedName name="_TG2" localSheetId="1">[8]data!#REF!</definedName>
    <definedName name="_TG2">[9]Lookup!$P$12:$P$18</definedName>
    <definedName name="_TG3" localSheetId="1">[8]data!#REF!</definedName>
    <definedName name="_TG3">[10]Lookup!$T$19:$T$25</definedName>
    <definedName name="_VC1" localSheetId="0">#REF!:#REF!</definedName>
    <definedName name="_VC1">#REF!:#REF!</definedName>
    <definedName name="a" localSheetId="1">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</definedName>
    <definedName name="a">#REF!,#REF!,#REF!,#REF!,#REF!,#REF!,#REF!,#REF!,#REF!,#REF!,#REF!,#REF!,#REF!,#REF!,#REF!,#REF!,#REF!,#REF!,#REF!,#REF!,#REF!,#REF!,#REF!,#REF!,#REF!,#REF!,#REF!,#REF!,#REF!,#REF!,#REF!</definedName>
    <definedName name="a_1">0</definedName>
    <definedName name="aaa" localSheetId="0">#REF!</definedName>
    <definedName name="aaa">#REF!</definedName>
    <definedName name="AC" localSheetId="1">#REF!</definedName>
    <definedName name="AC">#REF!</definedName>
    <definedName name="Add">[9]Lookup!$A$135:$A$136</definedName>
    <definedName name="AdvertType">[11]Calcs!$E$2:$E$13</definedName>
    <definedName name="Agency" localSheetId="1">[6]Lookup!$A$66:$A$67</definedName>
    <definedName name="Agency">[12]Lookup!$A$58:$A$59</definedName>
    <definedName name="all_sites">[13]this_sheet!$W$1</definedName>
    <definedName name="APPROVAL" localSheetId="1">#REF!</definedName>
    <definedName name="APPROVAL" localSheetId="0">#REF!</definedName>
    <definedName name="APPROVAL">#REF!</definedName>
    <definedName name="BNK_2018" localSheetId="1">[14]Lookup!$A$143:$A$149</definedName>
    <definedName name="BNK_2018">[15]Lookup!$A$143:$A$149</definedName>
    <definedName name="BucharestList">OFFSET([16]RC!$B$58,1,0,(ROW([16]RC!$B$73)-ROW([16]RC!$B$58)),1)</definedName>
    <definedName name="CAMPAIGN_PLAN" localSheetId="0">#REF!</definedName>
    <definedName name="CAMPAIGN_PLAN">#REF!</definedName>
    <definedName name="ChannelChoice">[11]Calcs!$I$24:$I$25</definedName>
    <definedName name="ChannelNumber">[17]Calcs!$M$19:$M$21</definedName>
    <definedName name="ClientName" localSheetId="1">#REF!</definedName>
    <definedName name="ClientName">#REF!</definedName>
    <definedName name="CMECategories">'[18]All Calcs'!$U$2:$U$22</definedName>
    <definedName name="Code" localSheetId="1">#REF!</definedName>
    <definedName name="Code">#REF!</definedName>
    <definedName name="Code_1">0</definedName>
    <definedName name="Code4" localSheetId="1">[19]Summary!$K$4:$K$11</definedName>
    <definedName name="Code4">[20]Summary!$K$4:$K$11</definedName>
    <definedName name="Codes2" localSheetId="1">#REF!</definedName>
    <definedName name="Codes2">#REF!</definedName>
    <definedName name="Codes2_1">0</definedName>
    <definedName name="Codes3" localSheetId="1">[6]Summary_MTG!$K$4:$K$11</definedName>
    <definedName name="Codes3">#REF!</definedName>
    <definedName name="Codes3_1">0</definedName>
    <definedName name="ColAddress" localSheetId="1">#REF!</definedName>
    <definedName name="ColAddress">#REF!</definedName>
    <definedName name="ColCategoryName" localSheetId="1">#REF!</definedName>
    <definedName name="ColCategoryName">#REF!</definedName>
    <definedName name="ColDirection" localSheetId="1">#REF!</definedName>
    <definedName name="ColDirection">#REF!</definedName>
    <definedName name="ColDiscount" localSheetId="1">#REF!</definedName>
    <definedName name="ColDiscount">#REF!</definedName>
    <definedName name="ColExtraNumber" localSheetId="1">#REF!</definedName>
    <definedName name="ColExtraNumber">#REF!</definedName>
    <definedName name="ColGross" localSheetId="1">#REF!</definedName>
    <definedName name="ColGross">#REF!</definedName>
    <definedName name="ColGrossTotal" localSheetId="1">#REF!</definedName>
    <definedName name="ColGrossTotal">#REF!</definedName>
    <definedName name="ColNET" localSheetId="1">#REF!</definedName>
    <definedName name="ColNET">#REF!</definedName>
    <definedName name="ColNetTotal" localSheetId="1">#REF!</definedName>
    <definedName name="ColNetTotal">#REF!</definedName>
    <definedName name="ColProductName" localSheetId="1">#REF!</definedName>
    <definedName name="ColProductName">#REF!</definedName>
    <definedName name="ColRegionName" localSheetId="1">#REF!</definedName>
    <definedName name="ColRegionName">#REF!</definedName>
    <definedName name="ColSideNumber" localSheetId="1">#REF!</definedName>
    <definedName name="ColSideNumber">#REF!</definedName>
    <definedName name="ColSortingName" localSheetId="1">#REF!</definedName>
    <definedName name="ColSortingName">#REF!</definedName>
    <definedName name="ColWebLink" localSheetId="1">#REF!</definedName>
    <definedName name="ColWebLink">#REF!</definedName>
    <definedName name="ColZoneName" localSheetId="1">#REF!</definedName>
    <definedName name="ColZoneName">#REF!</definedName>
    <definedName name="CombDisc">[17]Calcs!$N$19:$N$21</definedName>
    <definedName name="Creatives" localSheetId="1">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</definedName>
    <definedName name="Creatives">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</definedName>
    <definedName name="Creatives_1">0</definedName>
    <definedName name="cs" localSheetId="0">#REF!</definedName>
    <definedName name="cs">#REF!</definedName>
    <definedName name="csdg" localSheetId="0">#REF!</definedName>
    <definedName name="csdg">#REF!</definedName>
    <definedName name="Currency">OFFSET([16]RC!$D$24,1,0,(ROW([16]RC!$D$27)-ROW([16]RC!$D$24)),1)</definedName>
    <definedName name="cvbcvbcvb" localSheetId="0">#REF!:#REF!</definedName>
    <definedName name="cvbcvbcvb">#REF!:#REF!</definedName>
    <definedName name="d" localSheetId="1">#REF!</definedName>
    <definedName name="d">#REF!</definedName>
    <definedName name="day" localSheetId="1">[8]data!#REF!</definedName>
    <definedName name="day">[22]databnt1!#REF!</definedName>
    <definedName name="days" localSheetId="1">[8]data!#REF!</definedName>
    <definedName name="days">[22]databnt1!#REF!</definedName>
    <definedName name="dd" localSheetId="0">[23]zenith!#REF!</definedName>
    <definedName name="dd">[23]zenith!#REF!</definedName>
    <definedName name="ds" localSheetId="1">data</definedName>
    <definedName name="ds">data</definedName>
    <definedName name="duration">[24]data!$B$17:$B$72</definedName>
    <definedName name="duration1" localSheetId="1">[8]data!$B$17:$B$103</definedName>
    <definedName name="duration1">[25]data!$B$17:$B$103</definedName>
    <definedName name="duration2">[24]data!$B$17:$C$103</definedName>
    <definedName name="duration3" localSheetId="1">[8]data!$B$17:$B$104</definedName>
    <definedName name="duration3">[26]data!$B$17:$B$104</definedName>
    <definedName name="fasfe" localSheetId="0">#REF!</definedName>
    <definedName name="fasfe">#REF!</definedName>
    <definedName name="fiesta" localSheetId="1">data</definedName>
    <definedName name="fiesta">data</definedName>
    <definedName name="Free" localSheetId="1">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</definedName>
    <definedName name="Free">#REF!,#REF!,#REF!,#REF!,#REF!,#REF!,#REF!,#REF!,#REF!,#REF!,#REF!,#REF!,#REF!,#REF!,#REF!,#REF!,#REF!,#REF!,#REF!,#REF!,#REF!,#REF!,#REF!,#REF!,#REF!,#REF!,#REF!,#REF!,#REF!,#REF!,#REF!</definedName>
    <definedName name="Free_1">0</definedName>
    <definedName name="fsdg" localSheetId="0">#REF!</definedName>
    <definedName name="fsdg">#REF!</definedName>
    <definedName name="ggggg" localSheetId="1">data</definedName>
    <definedName name="ggggg">data</definedName>
    <definedName name="Growth" localSheetId="1">[27]Lookup!$A$78:$A$84</definedName>
    <definedName name="Growth">[28]Lookup!$A$75:$A$81</definedName>
    <definedName name="Growth2" localSheetId="1">[6]Lookup!$A$86:$A$91</definedName>
    <definedName name="Growth2">[29]Lookup!$A$86:$A$91</definedName>
    <definedName name="GUID" localSheetId="1">#REF!</definedName>
    <definedName name="GUID">#REF!</definedName>
    <definedName name="HD">[8]data!$Q$10:$Q$11</definedName>
    <definedName name="hhj" localSheetId="0">#REF!</definedName>
    <definedName name="hhj">#REF!</definedName>
    <definedName name="Ideacomm_прах_за_пране" comment="дмина" localSheetId="1">#REF!</definedName>
    <definedName name="Ideacomm_прах_за_пране" comment="дмина">#REF!</definedName>
    <definedName name="IndexAdvertType">[11]Calcs!$F$2:$F$13</definedName>
    <definedName name="InfoPROList">OFFSET([16]RC!$B$281,1,0,(ROW([16]RC!$B$284)-ROW([16]RC!$B$281)),1)</definedName>
    <definedName name="Internet2" localSheetId="1">[6]Lookup!$A$232:$A$235</definedName>
    <definedName name="Internet2">[29]Lookup!$A$232:$A$235</definedName>
    <definedName name="j" localSheetId="1">data</definedName>
    <definedName name="j">data</definedName>
    <definedName name="KissList">OFFSET([16]RC!$B$75,1,0,(ROW([16]RC!$B$166)-ROW([16]RC!$B$75)),1)</definedName>
    <definedName name="kjg">OFFSET([16]RC!$B$281,1,0,(ROW([16]RC!$B$284)-ROW([16]RC!$B$281)),1)</definedName>
    <definedName name="klk" localSheetId="0">#REF!</definedName>
    <definedName name="klk">#REF!</definedName>
    <definedName name="LengthAdvertType">[11]Calcs!$G$2:$G$13</definedName>
    <definedName name="LengthTypeAdvertising">'[18]All Calcs'!$G$2:$G$15</definedName>
    <definedName name="Loyalty">[9]Lookup!$A$87:$A$92</definedName>
    <definedName name="Loyalty2" localSheetId="1">[6]Lookup!$A$95:$A$103</definedName>
    <definedName name="Loyalty2">[28]Lookup!$A$84:$A$99</definedName>
    <definedName name="lu" localSheetId="1">data</definedName>
    <definedName name="lu">data</definedName>
    <definedName name="Ma" localSheetId="1">#REF!</definedName>
    <definedName name="Ma">#REF!</definedName>
    <definedName name="ManagerName" localSheetId="1">#REF!</definedName>
    <definedName name="ManagerName">#REF!</definedName>
    <definedName name="MaxiGo_Update" localSheetId="1">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</definedName>
    <definedName name="MaxiGo_Update">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</definedName>
    <definedName name="MaxiGo_Update_1">0</definedName>
    <definedName name="Mixes" localSheetId="1">data</definedName>
    <definedName name="Mixes">data</definedName>
    <definedName name="Mixes1" localSheetId="1">data</definedName>
    <definedName name="Mixes1">data</definedName>
    <definedName name="Mode" localSheetId="1">[6]Lookup!$A$139:$A$140</definedName>
    <definedName name="Mode">[28]Lookup!$A$130:$A$131</definedName>
    <definedName name="NationalFMList">OFFSET([16]RC!$B$286,1,0,(ROW([16]RC!$B$337)-ROW([16]RC!$B$286)),1)</definedName>
    <definedName name="NationalGeographic" localSheetId="1">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,[6]Summary_MTG!#REF!</definedName>
    <definedName name="NationalGeographic">#REF!,#REF!,#REF!,#REF!,#REF!,#REF!,#REF!,#REF!,#REF!,#REF!,#REF!,#REF!,#REF!,#REF!,#REF!,#REF!,#REF!,#REF!,#REF!,#REF!,#REF!,#REF!,#REF!,#REF!,#REF!,#REF!,#REF!,#REF!,#REF!,#REF!,#REF!</definedName>
    <definedName name="NationalGeographic_1">0</definedName>
    <definedName name="NetworkList">OFFSET([16]RC!$B$43,1,0,(ROW([16]RC!$B$56)-ROW([16]RC!$B$43)),1)</definedName>
    <definedName name="nevidim">[24]data!$Q$3:$Q$7</definedName>
    <definedName name="new" localSheetId="1">data</definedName>
    <definedName name="new">data</definedName>
    <definedName name="newdays" localSheetId="1">[8]data!$Q$4:$Q$6</definedName>
    <definedName name="newdays">[25]data!$Q$4:$Q$6</definedName>
    <definedName name="newdays1" localSheetId="1">[8]data!$Q$29:$Q$31</definedName>
    <definedName name="newdays1">[24]data!$Q$29:$Q$31</definedName>
    <definedName name="newnew" localSheetId="1">[6]Lookup!$A$195:$A$202</definedName>
    <definedName name="newnew">[31]Lookup!$A$169:$A$178</definedName>
    <definedName name="nnn" localSheetId="1">data</definedName>
    <definedName name="nnn">data</definedName>
    <definedName name="novatv" localSheetId="1">[32]Lookup!$A$143:$A$149</definedName>
    <definedName name="novatv">[33]Lookup!$A$143:$A$149</definedName>
    <definedName name="NumberA" localSheetId="1">#REF!</definedName>
    <definedName name="NumberA">#REF!</definedName>
    <definedName name="NumberB" localSheetId="1">#REF!</definedName>
    <definedName name="NumberB">#REF!</definedName>
    <definedName name="NumberC" localSheetId="1">#REF!</definedName>
    <definedName name="NumberC">#REF!</definedName>
    <definedName name="NumberD" localSheetId="1">#REF!</definedName>
    <definedName name="NumberD">#REF!</definedName>
    <definedName name="NumberE" localSheetId="1">#REF!</definedName>
    <definedName name="NumberE">#REF!</definedName>
    <definedName name="NumberF" localSheetId="1">#REF!</definedName>
    <definedName name="NumberF">#REF!</definedName>
    <definedName name="NumberG" localSheetId="1">#REF!</definedName>
    <definedName name="NumberG">#REF!</definedName>
    <definedName name="NumberH" localSheetId="1">#REF!</definedName>
    <definedName name="NumberH">#REF!</definedName>
    <definedName name="NumberI" localSheetId="1">#REF!</definedName>
    <definedName name="NumberI">#REF!</definedName>
    <definedName name="NumberJ" localSheetId="1">#REF!</definedName>
    <definedName name="NumberJ">#REF!</definedName>
    <definedName name="NumberNC">'[18]All Calcs'!$Q$2:$Q$6</definedName>
    <definedName name="NumberNoBonus" localSheetId="1">#REF!</definedName>
    <definedName name="NumberNoBonus">#REF!</definedName>
    <definedName name="NumberNoBonusS7" localSheetId="1">#REF!</definedName>
    <definedName name="NumberNoBonusS7">#REF!</definedName>
    <definedName name="Package" localSheetId="1">[8]data!#REF!</definedName>
    <definedName name="Package">[28]Lookup!$A$111:$A$121</definedName>
    <definedName name="Package2" localSheetId="1">[6]Lookup!$A$116:$A$122</definedName>
    <definedName name="Package2">[29]Lookup!$A$116:$A$122</definedName>
    <definedName name="PackageDiscNC">'[18]All Calcs'!$R$2:$R$6</definedName>
    <definedName name="packet">[17]Calcs!$O$3:$O$6</definedName>
    <definedName name="Parvi" localSheetId="1">[23]zenith!#REF!</definedName>
    <definedName name="Parvi" localSheetId="0">[23]zenith!#REF!</definedName>
    <definedName name="Parvi">[23]zenith!#REF!</definedName>
    <definedName name="Parvi_1">0</definedName>
    <definedName name="percent">[34]data!$N$4:$N$33</definedName>
    <definedName name="percent1" localSheetId="1">[8]data!$N$4:$N$33</definedName>
    <definedName name="percent1">[25]data!$N$4:$N$33</definedName>
    <definedName name="PeriodName" localSheetId="1">#REF!</definedName>
    <definedName name="PeriodName">#REF!</definedName>
    <definedName name="Periods" localSheetId="1">#REF!</definedName>
    <definedName name="Periods">#REF!</definedName>
    <definedName name="PLAN" localSheetId="0">#REF!</definedName>
    <definedName name="PLAN">#REF!</definedName>
    <definedName name="po">OFFSET([16]RC!$D$24,1,0,(ROW([16]RC!$D$27)-ROW([16]RC!$D$24)),1)</definedName>
    <definedName name="Position" localSheetId="1">[6]Lookup!$A$143:$A$149</definedName>
    <definedName name="Position">[28]Lookup!$A$134:$A$139</definedName>
    <definedName name="Positioning">[9]Lookup!$A$126:$A$132</definedName>
    <definedName name="Positions1">[24]data!$C$5:$C$6</definedName>
    <definedName name="Positions2" localSheetId="1">[8]data!$C$5:$C$7</definedName>
    <definedName name="Positions2">[25]data!$C$5:$C$7</definedName>
    <definedName name="Positions4" localSheetId="1">[8]data!$C$5:$C$9</definedName>
    <definedName name="Positions4">[26]data!$C$5:$C$9</definedName>
    <definedName name="Preference" localSheetId="1">[27]Lookup!$A$95:$A$101</definedName>
    <definedName name="Preference">[28]Lookup!$A$102:$A$108</definedName>
    <definedName name="PriceSurchargeCoeff">[11]Calcs!$J$2:$J$13</definedName>
    <definedName name="PriceSurcharges">[11]Calcs!$I$2:$I$13</definedName>
    <definedName name="PriceSurchargesBG">[11]Calcs!$K$2:$K$7</definedName>
    <definedName name="PriceSurchargesENG">[11]Calcs!$K$8:$K$13</definedName>
    <definedName name="ProductName" localSheetId="1">#REF!</definedName>
    <definedName name="ProductName">#REF!</definedName>
    <definedName name="ProFMList">OFFSET([16]RC!$B$246,1,0,(ROW([16]RC!$B$279)-ROW([16]RC!$B$246)),1)</definedName>
    <definedName name="ProjectName" localSheetId="1">[35]Billboards!#REF!</definedName>
    <definedName name="ProjectName">[35]Billboards!#REF!</definedName>
    <definedName name="Promodays">[36]Names!$C$9</definedName>
    <definedName name="PTI">[9]Lookup!$A$156:$A$160</definedName>
    <definedName name="PTInd" localSheetId="1">[6]Lookup!$A$169:$A$187</definedName>
    <definedName name="PTInd">[10]Lookup!$A$153:$A$161</definedName>
    <definedName name="PTIndex">[9]Lookup!$A$151:$A$160</definedName>
    <definedName name="Radio21List">OFFSET([16]RC!$B$195,1,0,(ROW([16]RC!$B$244)-ROW([16]RC!$B$195)),1)</definedName>
    <definedName name="RadioList">OFFSET([16]RC!$A$5,1,0,(ROW([16]RC!$A$22)-ROW([16]RC!$A$5)),1)</definedName>
    <definedName name="RBS" localSheetId="1">[8]data!#REF!</definedName>
    <definedName name="RBS">[28]Lookup!$A$124:$A$125</definedName>
    <definedName name="RByS" localSheetId="1">[8]data!#REF!</definedName>
    <definedName name="RByS">[27]Lookup!$A$116:$A$119</definedName>
    <definedName name="RegionName" localSheetId="1">#REF!</definedName>
    <definedName name="RegionName">#REF!</definedName>
    <definedName name="Reklama" localSheetId="1">[8]data!$C$12:$C$13</definedName>
    <definedName name="Reklama">[25]data!$C$12:$C$13</definedName>
    <definedName name="reklama1">[24]data!$C$10:$C$12</definedName>
    <definedName name="reklama2">[24]data!$C$11:$C$14</definedName>
    <definedName name="reklama3" localSheetId="1">[8]data!$C$11:$C$15</definedName>
    <definedName name="reklama3">[25]data!$C$11:$C$15</definedName>
    <definedName name="reklama4">[24]data!$C$106:$C$109</definedName>
    <definedName name="RepAddress" localSheetId="1">#REF!</definedName>
    <definedName name="RepAddress">#REF!</definedName>
    <definedName name="RepCategory" localSheetId="1">#REF!</definedName>
    <definedName name="RepCategory">#REF!</definedName>
    <definedName name="RepDirection" localSheetId="1">#REF!</definedName>
    <definedName name="RepDirection">#REF!</definedName>
    <definedName name="RepExtraNumber" localSheetId="1">#REF!</definedName>
    <definedName name="RepExtraNumber">#REF!</definedName>
    <definedName name="ReportAreaBegin" localSheetId="1">#REF!</definedName>
    <definedName name="ReportAreaBegin">#REF!</definedName>
    <definedName name="RepPeriods" localSheetId="1">#REF!</definedName>
    <definedName name="RepPeriods">#REF!</definedName>
    <definedName name="RepProduct" localSheetId="1">#REF!</definedName>
    <definedName name="RepProduct">#REF!</definedName>
    <definedName name="RepRegion" localSheetId="1">#REF!</definedName>
    <definedName name="RepRegion">#REF!</definedName>
    <definedName name="RepSideCount" localSheetId="1">[35]Billboards!#REF!</definedName>
    <definedName name="RepSideCount">[35]Billboards!#REF!</definedName>
    <definedName name="RepSideNumber" localSheetId="1">#REF!</definedName>
    <definedName name="RepSideNumber">#REF!</definedName>
    <definedName name="RepZone" localSheetId="1">#REF!</definedName>
    <definedName name="RepZone">#REF!</definedName>
    <definedName name="rev" localSheetId="1">data</definedName>
    <definedName name="rev">data</definedName>
    <definedName name="SalesPersons">'[18]All Calcs'!$W$2:$W$11</definedName>
    <definedName name="sammary" localSheetId="1">[32]Lookup!$A$70:$A$84</definedName>
    <definedName name="sammary">[33]Lookup!$A$70:$A$84</definedName>
    <definedName name="sheet" localSheetId="1">data</definedName>
    <definedName name="sheet">data</definedName>
    <definedName name="sheet2" localSheetId="1">data</definedName>
    <definedName name="sheet2">data</definedName>
    <definedName name="SpotLenghtCoeff">[11]Calcs!$B$2:$B$121</definedName>
    <definedName name="SpotLength">[11]Calcs!$A$2:$A$121</definedName>
    <definedName name="SpotVersions2">[17]Calcs!$R$23:$R$52</definedName>
    <definedName name="SpotVersionsTV7packx5" localSheetId="1">[37]Calcs!$AZ$3:$AZ$52</definedName>
    <definedName name="SpotVersionsTV7packx5">[11]Calcs!$AZ$3:$AZ$52</definedName>
    <definedName name="SpotVersionsTV7rateCardx5">[38]Calcs!$BE$3:$BE$52</definedName>
    <definedName name="SpotVersionsx5">[17]Calcs!$AM$23:$AM$72</definedName>
    <definedName name="SrcClientName" localSheetId="1">#REF!</definedName>
    <definedName name="SrcClientName">#REF!</definedName>
    <definedName name="SrcCurrency" localSheetId="1">#REF!</definedName>
    <definedName name="SrcCurrency">#REF!</definedName>
    <definedName name="SrcExchangeRate" localSheetId="1">#REF!</definedName>
    <definedName name="SrcExchangeRate">#REF!</definedName>
    <definedName name="SrcLocalCurrency" localSheetId="1">#REF!</definedName>
    <definedName name="SrcLocalCurrency">#REF!</definedName>
    <definedName name="SrcManagerName" localSheetId="1">#REF!</definedName>
    <definedName name="SrcManagerName">#REF!</definedName>
    <definedName name="SrcNET" localSheetId="1">#REF!</definedName>
    <definedName name="SrcNET">#REF!</definedName>
    <definedName name="SrcPeriodName" localSheetId="1">#REF!</definedName>
    <definedName name="SrcPeriodName">#REF!</definedName>
    <definedName name="SrcProductName" localSheetId="1">#REF!</definedName>
    <definedName name="SrcProductName">#REF!</definedName>
    <definedName name="SrcProjectName" localSheetId="1">#REF!</definedName>
    <definedName name="SrcProjectName">#REF!</definedName>
    <definedName name="SrcRegionName" localSheetId="1">#REF!</definedName>
    <definedName name="SrcRegionName">#REF!</definedName>
    <definedName name="StarList">OFFSET([16]RC!$B$168,1,0,(ROW([16]RC!$B$193)-ROW([16]RC!$B$168)),1)</definedName>
    <definedName name="Tanya" localSheetId="0">#REF!</definedName>
    <definedName name="Tanya">#REF!</definedName>
    <definedName name="target" localSheetId="1">[8]data!$F$3:$I$3</definedName>
    <definedName name="target">[34]data!$F$3:$I$3</definedName>
    <definedName name="TargetGroups">'[18]All Calcs'!$O$2:$O$5</definedName>
    <definedName name="Targets" localSheetId="1">[9]Lookup!$C$2:$C$10</definedName>
    <definedName name="Targets">[28]Lookup!$C$2:$C$10</definedName>
    <definedName name="test" localSheetId="1">[17]Calcs!#REF!</definedName>
    <definedName name="test">[17]Calcs!#REF!</definedName>
    <definedName name="TGNew" localSheetId="1">[6]Lookup!$C$2:$C$11</definedName>
    <definedName name="TGnew">#REF!</definedName>
    <definedName name="TGNewENG" localSheetId="1">#REF!</definedName>
    <definedName name="TGNewENG">#REF!</definedName>
    <definedName name="TGSuper7" localSheetId="1">#REF!</definedName>
    <definedName name="TGSuper7">#REF!</definedName>
    <definedName name="this_sheet" localSheetId="1">data</definedName>
    <definedName name="this_sheet">data</definedName>
    <definedName name="time" localSheetId="1">[8]data!#REF!</definedName>
    <definedName name="time">[22]databnt1!#REF!</definedName>
    <definedName name="time1" localSheetId="1">[8]data!$Z$5:$Z$11</definedName>
    <definedName name="time1">[25]data!$Z$5:$Z$11</definedName>
    <definedName name="time2">[24]data!$Q$18:$Q$19</definedName>
    <definedName name="time3" localSheetId="1">[8]data!$R$28:$V$28</definedName>
    <definedName name="time3">[24]data!$R$28:$V$28</definedName>
    <definedName name="time4" localSheetId="1">[8]data!$Q$18:$Q$23</definedName>
    <definedName name="time4">[24]data!$Q$18:$Q$23</definedName>
    <definedName name="time6">[8]data!$Z$14:$Z$17</definedName>
    <definedName name="time99">[39]data!$Z$13:$Z$18</definedName>
    <definedName name="times" localSheetId="1">[8]data!#REF!</definedName>
    <definedName name="times">[22]databnt1!#REF!</definedName>
    <definedName name="TimeZone" localSheetId="1">#REF!</definedName>
    <definedName name="TimeZone">#REF!</definedName>
    <definedName name="TimeZoneCP" localSheetId="1">#REF!,#REF!,#REF!,#REF!,#REF!,#REF!,#REF!,#REF!,#REF!,#REF!</definedName>
    <definedName name="TimeZoneCP">#REF!,#REF!,#REF!,#REF!,#REF!,#REF!,#REF!,#REF!,#REF!,#REF!</definedName>
    <definedName name="TimeZoneS7" localSheetId="1">#REF!</definedName>
    <definedName name="TimeZoneS7">#REF!</definedName>
    <definedName name="Total" localSheetId="1">#REF!</definedName>
    <definedName name="Total">#REF!</definedName>
    <definedName name="TotalNumber" localSheetId="1">#REF!</definedName>
    <definedName name="TotalNumber">#REF!</definedName>
    <definedName name="TotalNumberCP" localSheetId="1">#REF!,#REF!,#REF!,#REF!,#REF!,#REF!,#REF!,#REF!,#REF!,#REF!</definedName>
    <definedName name="TotalNumberCP">#REF!,#REF!,#REF!,#REF!,#REF!,#REF!,#REF!,#REF!,#REF!,#REF!</definedName>
    <definedName name="TotalPrice" localSheetId="1">#REF!</definedName>
    <definedName name="TotalPrice">#REF!</definedName>
    <definedName name="TPS" localSheetId="1">[6]Lookup!$A$157:$A$165</definedName>
    <definedName name="TPS">[40]Lookup!$A$147:$A$155</definedName>
    <definedName name="Transportation73" localSheetId="1">#REF!</definedName>
    <definedName name="Transportation73">#REF!</definedName>
    <definedName name="Transportation736" localSheetId="1">#REF!</definedName>
    <definedName name="Transportation736">#REF!</definedName>
    <definedName name="TRP" localSheetId="1">#REF!</definedName>
    <definedName name="TRP">#REF!</definedName>
    <definedName name="TRPA" localSheetId="1">#REF!</definedName>
    <definedName name="TRPA">#REF!</definedName>
    <definedName name="TRPAS7" localSheetId="1">#REF!</definedName>
    <definedName name="TRPAS7">#REF!</definedName>
    <definedName name="TRPB" localSheetId="1">#REF!</definedName>
    <definedName name="TRPB">#REF!</definedName>
    <definedName name="TRPBS7" localSheetId="1">#REF!</definedName>
    <definedName name="TRPBS7">#REF!</definedName>
    <definedName name="TRPC" localSheetId="1">#REF!</definedName>
    <definedName name="TRPC">#REF!</definedName>
    <definedName name="TRPCS7" localSheetId="1">#REF!</definedName>
    <definedName name="TRPCS7">#REF!</definedName>
    <definedName name="TRPD" localSheetId="1">#REF!</definedName>
    <definedName name="TRPD">#REF!</definedName>
    <definedName name="TRPE" localSheetId="1">#REF!</definedName>
    <definedName name="TRPE">#REF!</definedName>
    <definedName name="TRPF" localSheetId="1">#REF!</definedName>
    <definedName name="TRPF">#REF!</definedName>
    <definedName name="TRPG" localSheetId="1">#REF!</definedName>
    <definedName name="TRPG">#REF!</definedName>
    <definedName name="TRPH" localSheetId="1">#REF!</definedName>
    <definedName name="TRPH">#REF!</definedName>
    <definedName name="TRPI" localSheetId="1">#REF!</definedName>
    <definedName name="TRPI">#REF!</definedName>
    <definedName name="TRPJ" localSheetId="1">#REF!</definedName>
    <definedName name="TRPJ">#REF!</definedName>
    <definedName name="TRPNoBonus" localSheetId="1">#REF!</definedName>
    <definedName name="TRPNoBonus">#REF!</definedName>
    <definedName name="TV7PackLevelBG">[11]Calcs!$AT$49:$AT$60</definedName>
    <definedName name="TV7PackLevelBGandENG">[11]Calcs!$AT$49:$AT$72</definedName>
    <definedName name="TV7PackLevelDiscountsBGandENG">[11]Calcs!$AU$49:$AU$72</definedName>
    <definedName name="TV7PackLevelENG">[11]Calcs!$AT$61:$AT$72</definedName>
    <definedName name="TVC" localSheetId="1">#REF!</definedName>
    <definedName name="TVC">#REF!</definedName>
    <definedName name="TVC_1">0</definedName>
    <definedName name="TwoParty">[41]Lookup!$A$147:$A$155</definedName>
    <definedName name="TypeAdvertising">'[18]All Calcs'!$D$2:$D$15</definedName>
    <definedName name="u" localSheetId="1">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</definedName>
    <definedName name="u">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,[30]Summary_MTG_Video_spots!#REF!</definedName>
    <definedName name="u_1">0</definedName>
    <definedName name="USD_DEM">[36]Names!$A$2</definedName>
    <definedName name="VC">[42]data!$A$4:$B$24:'[42]data'!$C$25</definedName>
    <definedName name="Vol" localSheetId="1">[6]Lookup!$A$70:$A$84</definedName>
    <definedName name="Vol">[27]Lookup!$A$62:$A$76</definedName>
    <definedName name="Volume" localSheetId="1">[9]Lookup!$A$62:$A$72</definedName>
    <definedName name="Volume">[28]Lookup!$A$62:$A$72</definedName>
    <definedName name="VolumeDiscount">[17]Calcs!$O$11:$O$26</definedName>
    <definedName name="VolumeDiscount6">[17]Calcs!$AG$11:$AG$26</definedName>
    <definedName name="VolumeDiscountZero">[17]Calcs!$P$11</definedName>
    <definedName name="Vtori" localSheetId="1">[23]zenith!#REF!</definedName>
    <definedName name="vtori" localSheetId="0">[43]zenith!#REF!</definedName>
    <definedName name="vtori">[43]zenith!#REF!</definedName>
    <definedName name="www" localSheetId="1">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</definedName>
    <definedName name="www">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,[21]Summary_MTG!#REF!</definedName>
    <definedName name="www_1">0</definedName>
    <definedName name="Zero6">[17]Calcs!$AH$11</definedName>
    <definedName name="А1" localSheetId="0">#REF!</definedName>
    <definedName name="А1">#REF!</definedName>
    <definedName name="ааа" localSheetId="1">#REF!</definedName>
    <definedName name="ааа">#REF!</definedName>
    <definedName name="ааа_1">0</definedName>
    <definedName name="ккк" localSheetId="1">#REF!</definedName>
    <definedName name="ккк">#REF!</definedName>
    <definedName name="ккк_1">0</definedName>
    <definedName name="над_10_001_лв" localSheetId="1">'[17]TV7 pack'!#REF!</definedName>
    <definedName name="над_10_001_лв">'[17]TV7 pack'!#REF!</definedName>
    <definedName name="нуна" localSheetId="1">#REF!</definedName>
    <definedName name="нуна">#REF!</definedName>
    <definedName name="ффф" localSheetId="1">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</definedName>
    <definedName name="ффф">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</definedName>
    <definedName name="ффф_1">0</definedName>
    <definedName name="яяя" localSheetId="1">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</definedName>
    <definedName name="яяя">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,[44]Summary_MTG_Video_spots!#REF!</definedName>
    <definedName name="яяя_1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3" i="23" l="1"/>
  <c r="C94" i="23" s="1"/>
  <c r="H31" i="23"/>
  <c r="G31" i="23"/>
  <c r="F31" i="23"/>
  <c r="H27" i="23"/>
  <c r="G27" i="23"/>
  <c r="F27" i="23"/>
  <c r="I27" i="23" s="1"/>
  <c r="J27" i="23" s="1"/>
  <c r="H25" i="23"/>
  <c r="G25" i="23"/>
  <c r="F25" i="23"/>
  <c r="D20" i="23"/>
  <c r="E20" i="23" s="1"/>
  <c r="D17" i="23"/>
  <c r="E17" i="23" s="1"/>
  <c r="D14" i="23"/>
  <c r="E14" i="23" s="1"/>
  <c r="H14" i="23" s="1"/>
  <c r="D11" i="23"/>
  <c r="E11" i="23" s="1"/>
  <c r="D8" i="23"/>
  <c r="E8" i="23" s="1"/>
  <c r="I25" i="23" l="1"/>
  <c r="J25" i="23" s="1"/>
  <c r="I31" i="23"/>
  <c r="J31" i="23" s="1"/>
  <c r="F8" i="23"/>
  <c r="H8" i="23"/>
  <c r="G8" i="23"/>
  <c r="E23" i="23"/>
  <c r="F17" i="23"/>
  <c r="I17" i="23" s="1"/>
  <c r="J17" i="23" s="1"/>
  <c r="G11" i="23"/>
  <c r="F11" i="23"/>
  <c r="H11" i="23"/>
  <c r="F20" i="23"/>
  <c r="G14" i="23"/>
  <c r="F14" i="23"/>
  <c r="I14" i="23" s="1"/>
  <c r="J14" i="23" s="1"/>
  <c r="G20" i="23"/>
  <c r="H20" i="23"/>
  <c r="G23" i="23" l="1"/>
  <c r="I20" i="23"/>
  <c r="J20" i="23" s="1"/>
  <c r="I11" i="23"/>
  <c r="J11" i="23" s="1"/>
  <c r="H23" i="23"/>
  <c r="I8" i="23"/>
  <c r="F23" i="23"/>
  <c r="J8" i="23" l="1"/>
  <c r="J23" i="23" s="1"/>
  <c r="I23" i="23"/>
  <c r="M10" i="21" l="1"/>
  <c r="I10" i="21"/>
  <c r="M8" i="21"/>
  <c r="I8" i="21"/>
  <c r="I7" i="21"/>
  <c r="I9" i="21" l="1"/>
  <c r="I6" i="21"/>
  <c r="I12" i="21" s="1"/>
  <c r="K9" i="21"/>
  <c r="M9" i="21" s="1"/>
  <c r="K7" i="21"/>
  <c r="M7" i="21" s="1"/>
  <c r="K6" i="21"/>
  <c r="J13" i="21"/>
  <c r="M6" i="21"/>
  <c r="K12" i="21"/>
  <c r="M12" i="21" l="1"/>
  <c r="M13" i="21" s="1"/>
  <c r="E29" i="23" l="1"/>
  <c r="D48" i="21"/>
  <c r="D49" i="21" l="1"/>
  <c r="D50" i="21"/>
  <c r="D52" i="21"/>
  <c r="D56" i="21" s="1"/>
  <c r="F29" i="23"/>
  <c r="F33" i="23" s="1"/>
  <c r="H29" i="23"/>
  <c r="H33" i="23" s="1"/>
  <c r="G29" i="23"/>
  <c r="G33" i="23" s="1"/>
  <c r="E33" i="23"/>
  <c r="D53" i="21" l="1"/>
  <c r="D54" i="21" s="1"/>
  <c r="I29" i="23"/>
  <c r="J29" i="23" l="1"/>
  <c r="J33" i="23" s="1"/>
  <c r="I33" i="23"/>
</calcChain>
</file>

<file path=xl/sharedStrings.xml><?xml version="1.0" encoding="utf-8"?>
<sst xmlns="http://schemas.openxmlformats.org/spreadsheetml/2006/main" count="84" uniqueCount="63">
  <si>
    <t>#</t>
  </si>
  <si>
    <t>LOCATION</t>
  </si>
  <si>
    <t>CITY</t>
  </si>
  <si>
    <t>Type</t>
  </si>
  <si>
    <t>No of</t>
  </si>
  <si>
    <t>BUDGET</t>
  </si>
  <si>
    <t>PRODUCTION</t>
  </si>
  <si>
    <t>MONTAGE</t>
  </si>
  <si>
    <t>TOTAL</t>
  </si>
  <si>
    <t>periods</t>
  </si>
  <si>
    <t>GROSS</t>
  </si>
  <si>
    <t>w/o VAT</t>
  </si>
  <si>
    <t>TOTAL Media Net:</t>
  </si>
  <si>
    <t>Sofia</t>
  </si>
  <si>
    <t>Mall of Sofia</t>
  </si>
  <si>
    <t>The mall</t>
  </si>
  <si>
    <t>mesh</t>
  </si>
  <si>
    <t>Paradise</t>
  </si>
  <si>
    <t>Package price</t>
  </si>
  <si>
    <t>feb, march, sept,oct</t>
  </si>
  <si>
    <t>Entrance Doors</t>
  </si>
  <si>
    <t>Periods</t>
  </si>
  <si>
    <t xml:space="preserve"> price</t>
  </si>
  <si>
    <t xml:space="preserve">per month </t>
  </si>
  <si>
    <t>march , sept,oct</t>
  </si>
  <si>
    <t>march, sept,oct</t>
  </si>
  <si>
    <t>Elevator doors</t>
  </si>
  <si>
    <t>feb</t>
  </si>
  <si>
    <t>Number of ads</t>
  </si>
  <si>
    <t xml:space="preserve">Ist period </t>
  </si>
  <si>
    <t xml:space="preserve">Ist payment </t>
  </si>
  <si>
    <t xml:space="preserve">IInd payment </t>
  </si>
  <si>
    <t xml:space="preserve">IInd period </t>
  </si>
  <si>
    <t>Total w/o VAT</t>
  </si>
  <si>
    <t>MEDIA</t>
  </si>
  <si>
    <t>Gross Booking Value</t>
  </si>
  <si>
    <t>Discounts</t>
  </si>
  <si>
    <t>Net Budget</t>
  </si>
  <si>
    <t>Total Budget</t>
  </si>
  <si>
    <t xml:space="preserve">Final Budget </t>
  </si>
  <si>
    <t>BGN</t>
  </si>
  <si>
    <t>including VAT (+20%)</t>
  </si>
  <si>
    <t>TV</t>
  </si>
  <si>
    <t>TOTAL BUDGET FOR THE CAMPAIGN</t>
  </si>
  <si>
    <t>PERIOD: 01.02.2020 - 31.10.2020</t>
  </si>
  <si>
    <t>DSK OOH 2020: CAMPAIGN BUDGET DISTRIBUTION</t>
  </si>
  <si>
    <t>AC</t>
  </si>
  <si>
    <t>Creative Fee</t>
  </si>
  <si>
    <t>AC LA</t>
  </si>
  <si>
    <t>BMG</t>
  </si>
  <si>
    <t>MTG</t>
  </si>
  <si>
    <t>MTG - Nonstandart</t>
  </si>
  <si>
    <t>BNT</t>
  </si>
  <si>
    <t>TSH</t>
  </si>
  <si>
    <t>Cinema</t>
  </si>
  <si>
    <t>Press</t>
  </si>
  <si>
    <t>OOH</t>
  </si>
  <si>
    <t>Digital</t>
  </si>
  <si>
    <t>1st payment</t>
  </si>
  <si>
    <t>2nd payment</t>
  </si>
  <si>
    <t xml:space="preserve">Total net +AC </t>
  </si>
  <si>
    <t>VAT included</t>
  </si>
  <si>
    <t xml:space="preserve">Total w VAT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</si>
</sst>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3"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&quot;$&quot;#,##0_);\(&quot;$&quot;#,##0\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.00\ &quot;лв&quot;_-;\-* #,##0.00\ &quot;лв&quot;_-;_-* &quot;-&quot;??\ &quot;лв&quot;_-;_-@_-"/>
    <numFmt numFmtId="173" formatCode="_-* #,##0.00\ _л_в_-;\-* #,##0.00\ _л_в_-;_-* &quot;-&quot;??\ _л_в_-;_-@_-"/>
    <numFmt numFmtId="174" formatCode="#,##0\ &quot;EUR&quot;;\-#,##0\ &quot;EUR&quot;"/>
    <numFmt numFmtId="175" formatCode="#,##0.00\ &quot;EUR&quot;;\-#,##0.00\ &quot;EUR&quot;"/>
    <numFmt numFmtId="176" formatCode="&quot;$&quot;#,##0;[Red]\-&quot;$&quot;#,##0"/>
    <numFmt numFmtId="177" formatCode="#,##0.00\ [$EUR]"/>
    <numFmt numFmtId="178" formatCode="#,##0.00_ ;\-#,##0.00\ "/>
    <numFmt numFmtId="179" formatCode="&quot;Cr$ &quot;#,##0_);&quot;(Cr$ &quot;#,##0\)"/>
    <numFmt numFmtId="180" formatCode="#,##0.0_-;#,##0.0\-"/>
    <numFmt numFmtId="181" formatCode="000"/>
    <numFmt numFmtId="182" formatCode="_-* #,##0_-;\-* #,##0_-;_-* &quot;-&quot;??_-;_-@_-"/>
    <numFmt numFmtId="183" formatCode="0.0000%"/>
    <numFmt numFmtId="184" formatCode="_(* #,##0.00_);_(* \(#,##0.00\);_(* &quot;n/a&quot;??_);_(@_)"/>
    <numFmt numFmtId="185" formatCode="_-* #,##0\ _B_F_-;\-* #,##0\ _B_F_-;_-* &quot;-&quot;\ _B_F_-;_-@_-"/>
    <numFmt numFmtId="186" formatCode="_-* #,##0.00\ _B_F_-;\-* #,##0.00\ _B_F_-;_-* &quot;-&quot;??\ _B_F_-;_-@_-"/>
    <numFmt numFmtId="187" formatCode="0.000_)"/>
    <numFmt numFmtId="188" formatCode="_(#,##0.00_);_(\(#,##0.00\);_(&quot;-&quot;??_);_(@_)"/>
    <numFmt numFmtId="189" formatCode="_ * #,##0.00_ ;_ * \-#,##0.00_ ;_ * &quot;-&quot;??_ ;_ @_ "/>
    <numFmt numFmtId="190" formatCode="&quot; &quot;#,##0.00&quot;   &quot;;&quot;-&quot;#,##0.00&quot;   &quot;;&quot; -&quot;00&quot;   &quot;;&quot; &quot;@&quot; &quot;"/>
    <numFmt numFmtId="191" formatCode="_-* #,##0.00\ _F_-;\-* #,##0.00\ _F_-;_-* &quot;-&quot;??\ _F_-;_-@_-"/>
    <numFmt numFmtId="192" formatCode="0.0"/>
    <numFmt numFmtId="193" formatCode="#,##0.00\ [$€-1]"/>
    <numFmt numFmtId="194" formatCode="dd"/>
    <numFmt numFmtId="195" formatCode="0.0000_)"/>
    <numFmt numFmtId="196" formatCode="_-* #,##0\ _ö_S_-;\-* #,##0\ _ö_S_-;_-* &quot;-&quot;\ _ö_S_-;_-@_-"/>
    <numFmt numFmtId="197" formatCode="_-* #,##0.00\ _ö_S_-;\-* #,##0.00\ _ö_S_-;_-* &quot;-&quot;??\ _ö_S_-;_-@_-"/>
    <numFmt numFmtId="198" formatCode="_-* #,##0\ _z_³_-;\-* #,##0\ _z_³_-;_-* &quot;- &quot;_z_³_-;_-@_-"/>
    <numFmt numFmtId="199" formatCode="_-* #,##0_-;\-* #,##0_-;_-* \-_-;_-@_-"/>
    <numFmt numFmtId="200" formatCode="_-* #,##0.00\ _z_³_-;\-* #,##0.00\ _z_³_-;_-* \-??\ _z_³_-;_-@_-"/>
    <numFmt numFmtId="201" formatCode="_-* #,##0.00_-;\-* #,##0.00_-;_-* \-??_-;_-@_-"/>
    <numFmt numFmtId="202" formatCode="_-[$€]* #,##0.00_-;\-[$€]* #,##0.00_-;_-[$€]* &quot;-&quot;??_-;_-@_-"/>
    <numFmt numFmtId="203" formatCode="0\ &quot;GRP's&quot;"/>
    <numFmt numFmtId="204" formatCode="_-* #,##0.00\ &quot;Kč&quot;_-;\-* #,##0.00\ &quot;Kč&quot;_-;_-* &quot;-&quot;??\ &quot;Kč&quot;_-;_-@_-"/>
    <numFmt numFmtId="205" formatCode="&quot;kr&quot;\ #,##0_);[Red]\(&quot;kr&quot;\ #,##0\)"/>
    <numFmt numFmtId="206" formatCode="_-\L* #,##0_-;&quot;-L&quot;* #,##0_-;_-\L* \-_-;_-@_-"/>
    <numFmt numFmtId="207" formatCode="_-\L* #,##0.00_-;&quot;-L&quot;* #,##0.00_-;_-\L* \-??_-;_-@_-"/>
    <numFmt numFmtId="208" formatCode="&quot;kr&quot;\ #,##0_);\(&quot;kr&quot;\ #,##0\)"/>
    <numFmt numFmtId="209" formatCode="#,##0.000000"/>
    <numFmt numFmtId="210" formatCode="#,##0&quot; F&quot;_);\(#,##0&quot; F&quot;\)"/>
    <numFmt numFmtId="211" formatCode="0.00_)"/>
    <numFmt numFmtId="212" formatCode="_ &quot;$&quot;\ * #,##0_ ;_ &quot;$&quot;\ * \-#,##0_ ;_ &quot;$&quot;\ * &quot;-&quot;_ ;_ @_ "/>
    <numFmt numFmtId="213" formatCode="\ \ \ \ @"/>
    <numFmt numFmtId="214" formatCode="0\ &quot;TRP's&quot;"/>
    <numFmt numFmtId="215" formatCode="_-* #,##0\ &quot;öS&quot;_-;\-* #,##0\ &quot;öS&quot;_-;_-* &quot;-&quot;\ &quot;öS&quot;_-;_-@_-"/>
    <numFmt numFmtId="216" formatCode="_-* #,##0.00\ &quot;öS&quot;_-;\-* #,##0.00\ &quot;öS&quot;_-;_-* &quot;-&quot;??\ &quot;öS&quot;_-;_-@_-"/>
    <numFmt numFmtId="217" formatCode="_(\$* #,##0_);_(\$* \(#,##0\);_(\$* \-_);_(@_)"/>
    <numFmt numFmtId="218" formatCode="_(\$* #,##0.00_);_(\$* \(#,##0.00\);_(\$* \-??_);_(@_)"/>
    <numFmt numFmtId="219" formatCode="_-* #,##0.00\ &quot;грн.&quot;_-;\-* #,##0.00\ &quot;грн.&quot;_-;_-* &quot;-&quot;??\ &quot;грн.&quot;_-;_-@_-"/>
    <numFmt numFmtId="220" formatCode="_-* #,##0.00_р_._-;\-* #,##0.00_р_._-;_-* &quot;-&quot;??_р_._-;_-@_-"/>
    <numFmt numFmtId="221" formatCode="[$EUR]\ #.##0.00"/>
    <numFmt numFmtId="222" formatCode="[$EUR]\ #.##0.00000"/>
    <numFmt numFmtId="223" formatCode="[$BGN]\ #,##0.00"/>
    <numFmt numFmtId="224" formatCode="0.0%"/>
    <numFmt numFmtId="225" formatCode="&quot; &quot;#,##0.00&quot;    &quot;;&quot;-&quot;#,##0.00&quot;    &quot;;&quot; -&quot;00&quot;    &quot;;&quot; &quot;@&quot; &quot;"/>
    <numFmt numFmtId="226" formatCode="#,##0.00\ [$лв.-402]"/>
  </numFmts>
  <fonts count="1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Garamond"/>
      <family val="1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Arial Cyr"/>
      <family val="2"/>
    </font>
    <font>
      <sz val="10"/>
      <name val="Arial"/>
      <family val="2"/>
    </font>
    <font>
      <sz val="10"/>
      <color indexed="8"/>
      <name val="Arial Greek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1"/>
      <color indexed="8"/>
      <name val="Arial"/>
      <family val="2"/>
    </font>
    <font>
      <sz val="6"/>
      <name val="MS Sans"/>
    </font>
    <font>
      <sz val="11"/>
      <color indexed="20"/>
      <name val="Calibri"/>
      <family val="2"/>
    </font>
    <font>
      <sz val="11"/>
      <name val="Helvetica"/>
      <family val="2"/>
      <charset val="238"/>
    </font>
    <font>
      <b/>
      <sz val="10"/>
      <name val="MS Sans Serif"/>
      <family val="2"/>
      <charset val="204"/>
    </font>
    <font>
      <b/>
      <sz val="10"/>
      <name val="MS Sans Serif"/>
      <family val="2"/>
    </font>
    <font>
      <sz val="10"/>
      <name val="MS Sans Serif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sz val="8"/>
      <name val="Helvetica"/>
      <family val="2"/>
    </font>
    <font>
      <sz val="11"/>
      <name val="Tms Rmn"/>
    </font>
    <font>
      <sz val="12"/>
      <name val="Times"/>
    </font>
    <font>
      <sz val="10"/>
      <color indexed="8"/>
      <name val="Arial"/>
      <family val="2"/>
      <charset val="204"/>
    </font>
    <font>
      <sz val="10"/>
      <name val="MS Serif"/>
      <family val="2"/>
    </font>
    <font>
      <sz val="10"/>
      <name val="Courier New"/>
      <family val="3"/>
    </font>
    <font>
      <sz val="8"/>
      <name val="Verdana"/>
      <family val="2"/>
    </font>
    <font>
      <sz val="10"/>
      <color indexed="16"/>
      <name val="MS Serif"/>
      <family val="2"/>
    </font>
    <font>
      <i/>
      <sz val="11"/>
      <color indexed="23"/>
      <name val="Calibri"/>
      <family val="2"/>
    </font>
    <font>
      <sz val="10"/>
      <name val="Helvetica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9"/>
      <name val="Franklin Gothic Book"/>
      <family val="2"/>
      <charset val="204"/>
    </font>
    <font>
      <b/>
      <sz val="12"/>
      <name val="Arial"/>
      <family val="2"/>
      <charset val="204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9"/>
      <name val="Arial"/>
      <family val="2"/>
      <charset val="204"/>
    </font>
    <font>
      <u/>
      <sz val="10"/>
      <color indexed="12"/>
      <name val="Arial"/>
      <family val="2"/>
    </font>
    <font>
      <u/>
      <sz val="8.25"/>
      <color indexed="12"/>
      <name val="Calibri"/>
      <family val="2"/>
      <charset val="204"/>
    </font>
    <font>
      <u/>
      <sz val="7.5"/>
      <color indexed="12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6.6"/>
      <color indexed="12"/>
      <name val="Arial"/>
      <family val="2"/>
      <charset val="204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9"/>
      <name val="Helv"/>
    </font>
    <font>
      <sz val="11"/>
      <color indexed="52"/>
      <name val="Calibri"/>
      <family val="2"/>
    </font>
    <font>
      <b/>
      <sz val="18"/>
      <name val="Times New Roman"/>
      <family val="1"/>
      <charset val="204"/>
    </font>
    <font>
      <sz val="10"/>
      <name val="Arial CE"/>
    </font>
    <font>
      <sz val="11"/>
      <color indexed="60"/>
      <name val="Calibri"/>
      <family val="2"/>
    </font>
    <font>
      <sz val="7"/>
      <name val="Small Fonts"/>
      <family val="2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name val="HelvEEW31"/>
    </font>
    <font>
      <b/>
      <sz val="11"/>
      <color indexed="63"/>
      <name val="Calibri"/>
      <family val="2"/>
    </font>
    <font>
      <sz val="12"/>
      <name val="Times New Roman Cyr"/>
      <family val="1"/>
    </font>
    <font>
      <sz val="8"/>
      <name val="Arial CE"/>
      <family val="2"/>
    </font>
    <font>
      <sz val="8"/>
      <name val="Helv"/>
    </font>
    <font>
      <sz val="12"/>
      <name val="Helv"/>
    </font>
    <font>
      <sz val="12"/>
      <color indexed="8"/>
      <name val="Arial MT"/>
    </font>
    <font>
      <b/>
      <sz val="8"/>
      <color indexed="8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name val="Franklin Gothic Book"/>
      <family val="2"/>
      <charset val="204"/>
    </font>
    <font>
      <b/>
      <sz val="10"/>
      <name val="Helv"/>
    </font>
    <font>
      <sz val="11"/>
      <color indexed="10"/>
      <name val="Calibri"/>
      <family val="2"/>
    </font>
    <font>
      <sz val="10"/>
      <color indexed="10"/>
      <name val="Calibri"/>
      <family val="2"/>
      <charset val="204"/>
    </font>
    <font>
      <sz val="11"/>
      <name val="돋움"/>
      <family val="3"/>
    </font>
    <font>
      <sz val="11"/>
      <color theme="1"/>
      <name val="Calibri"/>
      <family val="2"/>
      <charset val="204"/>
      <scheme val="minor"/>
    </font>
    <font>
      <sz val="10"/>
      <color rgb="FF9C0006"/>
      <name val="Calibri"/>
      <family val="2"/>
    </font>
    <font>
      <b/>
      <sz val="10"/>
      <color rgb="FFFA7D00"/>
      <name val="Calibri"/>
      <family val="2"/>
    </font>
    <font>
      <i/>
      <sz val="10"/>
      <color rgb="FF7F7F7F"/>
      <name val="Calibri"/>
      <family val="2"/>
    </font>
    <font>
      <sz val="10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rgb="FF3F3F76"/>
      <name val="Calibri"/>
      <family val="2"/>
    </font>
    <font>
      <sz val="10"/>
      <color rgb="FFFA7D00"/>
      <name val="Calibri"/>
      <family val="2"/>
    </font>
    <font>
      <sz val="10"/>
      <color rgb="FF9C6500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0"/>
      <color rgb="FF3F3F3F"/>
      <name val="Calibri"/>
      <family val="2"/>
    </font>
    <font>
      <sz val="10"/>
      <name val="Calibri"/>
      <family val="2"/>
      <charset val="204"/>
      <scheme val="minor"/>
    </font>
    <font>
      <b/>
      <u/>
      <sz val="11"/>
      <color rgb="FF0000FF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b/>
      <sz val="10"/>
      <color rgb="FF0000FF"/>
      <name val="Calibri"/>
      <family val="2"/>
      <charset val="204"/>
      <scheme val="minor"/>
    </font>
    <font>
      <i/>
      <u/>
      <sz val="10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i/>
      <sz val="10"/>
      <color indexed="10"/>
      <name val="Calibri"/>
      <family val="2"/>
      <charset val="204"/>
      <scheme val="minor"/>
    </font>
    <font>
      <i/>
      <sz val="10"/>
      <color rgb="FF0000FF"/>
      <name val="Calibri"/>
      <family val="2"/>
      <charset val="204"/>
      <scheme val="minor"/>
    </font>
    <font>
      <b/>
      <u/>
      <sz val="12"/>
      <color indexed="10"/>
      <name val="Calibri"/>
      <family val="2"/>
      <charset val="204"/>
      <scheme val="minor"/>
    </font>
    <font>
      <b/>
      <i/>
      <sz val="11"/>
      <color rgb="FF0000FF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i/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</fonts>
  <fills count="9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2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  <bgColor indexed="61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21"/>
      </patternFill>
    </fill>
    <fill>
      <patternFill patternType="solid">
        <fgColor indexed="27"/>
        <bgColor indexed="27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2"/>
      </patternFill>
    </fill>
    <fill>
      <patternFill patternType="solid">
        <fgColor indexed="29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</fills>
  <borders count="96">
    <border>
      <left/>
      <right/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hair">
        <color indexed="22"/>
      </top>
      <bottom style="hair">
        <color indexed="22"/>
      </bottom>
      <diagonal/>
    </border>
    <border>
      <left/>
      <right/>
      <top style="medium">
        <color indexed="64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22"/>
      </bottom>
      <diagonal/>
    </border>
    <border>
      <left/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/>
      <diagonal/>
    </border>
    <border>
      <left style="medium">
        <color indexed="64"/>
      </left>
      <right style="thin">
        <color indexed="64"/>
      </right>
      <top style="hair">
        <color indexed="22"/>
      </top>
      <bottom style="medium">
        <color indexed="64"/>
      </bottom>
      <diagonal/>
    </border>
    <border>
      <left/>
      <right style="thin">
        <color indexed="64"/>
      </right>
      <top style="hair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22"/>
      </top>
      <bottom style="hair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thin">
        <color indexed="64"/>
      </left>
      <right style="medium">
        <color indexed="64"/>
      </right>
      <top/>
      <bottom style="hair">
        <color indexed="22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86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3" fontId="9" fillId="0" borderId="0">
      <alignment horizontal="center"/>
    </xf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60" borderId="0" applyNumberFormat="0" applyBorder="0" applyAlignment="0" applyProtection="0"/>
    <xf numFmtId="0" fontId="12" fillId="60" borderId="0" applyNumberFormat="0" applyBorder="0" applyAlignment="0" applyProtection="0"/>
    <xf numFmtId="0" fontId="13" fillId="3" borderId="0" applyNumberFormat="0" applyBorder="0" applyAlignment="0" applyProtection="0"/>
    <xf numFmtId="0" fontId="3" fillId="3" borderId="0" applyNumberFormat="0" applyBorder="0" applyAlignment="0" applyProtection="0"/>
    <xf numFmtId="0" fontId="11" fillId="5" borderId="0" applyNumberFormat="0" applyBorder="0" applyAlignment="0" applyProtection="0"/>
    <xf numFmtId="0" fontId="12" fillId="61" borderId="0" applyNumberFormat="0" applyBorder="0" applyAlignment="0" applyProtection="0"/>
    <xf numFmtId="0" fontId="12" fillId="61" borderId="0" applyNumberFormat="0" applyBorder="0" applyAlignment="0" applyProtection="0"/>
    <xf numFmtId="0" fontId="13" fillId="5" borderId="0" applyNumberFormat="0" applyBorder="0" applyAlignment="0" applyProtection="0"/>
    <xf numFmtId="0" fontId="3" fillId="5" borderId="0" applyNumberFormat="0" applyBorder="0" applyAlignment="0" applyProtection="0"/>
    <xf numFmtId="0" fontId="11" fillId="7" borderId="0" applyNumberFormat="0" applyBorder="0" applyAlignment="0" applyProtection="0"/>
    <xf numFmtId="0" fontId="12" fillId="62" borderId="0" applyNumberFormat="0" applyBorder="0" applyAlignment="0" applyProtection="0"/>
    <xf numFmtId="0" fontId="12" fillId="62" borderId="0" applyNumberFormat="0" applyBorder="0" applyAlignment="0" applyProtection="0"/>
    <xf numFmtId="0" fontId="13" fillId="7" borderId="0" applyNumberFormat="0" applyBorder="0" applyAlignment="0" applyProtection="0"/>
    <xf numFmtId="0" fontId="3" fillId="7" borderId="0" applyNumberFormat="0" applyBorder="0" applyAlignment="0" applyProtection="0"/>
    <xf numFmtId="0" fontId="11" fillId="9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3" fillId="9" borderId="0" applyNumberFormat="0" applyBorder="0" applyAlignment="0" applyProtection="0"/>
    <xf numFmtId="0" fontId="3" fillId="9" borderId="0" applyNumberFormat="0" applyBorder="0" applyAlignment="0" applyProtection="0"/>
    <xf numFmtId="0" fontId="11" fillId="11" borderId="0" applyNumberFormat="0" applyBorder="0" applyAlignment="0" applyProtection="0"/>
    <xf numFmtId="0" fontId="12" fillId="64" borderId="0" applyNumberFormat="0" applyBorder="0" applyAlignment="0" applyProtection="0"/>
    <xf numFmtId="0" fontId="12" fillId="64" borderId="0" applyNumberFormat="0" applyBorder="0" applyAlignment="0" applyProtection="0"/>
    <xf numFmtId="0" fontId="13" fillId="11" borderId="0" applyNumberFormat="0" applyBorder="0" applyAlignment="0" applyProtection="0"/>
    <xf numFmtId="0" fontId="3" fillId="11" borderId="0" applyNumberFormat="0" applyBorder="0" applyAlignment="0" applyProtection="0"/>
    <xf numFmtId="0" fontId="11" fillId="13" borderId="0" applyNumberFormat="0" applyBorder="0" applyAlignment="0" applyProtection="0"/>
    <xf numFmtId="0" fontId="12" fillId="65" borderId="0" applyNumberFormat="0" applyBorder="0" applyAlignment="0" applyProtection="0"/>
    <xf numFmtId="0" fontId="12" fillId="65" borderId="0" applyNumberFormat="0" applyBorder="0" applyAlignment="0" applyProtection="0"/>
    <xf numFmtId="0" fontId="13" fillId="13" borderId="0" applyNumberFormat="0" applyBorder="0" applyAlignment="0" applyProtection="0"/>
    <xf numFmtId="0" fontId="3" fillId="13" borderId="0" applyNumberFormat="0" applyBorder="0" applyAlignment="0" applyProtection="0"/>
    <xf numFmtId="0" fontId="11" fillId="2" borderId="0" applyNumberFormat="0" applyBorder="0" applyAlignment="0" applyProtection="0"/>
    <xf numFmtId="0" fontId="3" fillId="2" borderId="0" applyNumberFormat="0" applyBorder="0" applyAlignment="0" applyProtection="0"/>
    <xf numFmtId="0" fontId="11" fillId="4" borderId="0" applyNumberFormat="0" applyBorder="0" applyAlignment="0" applyProtection="0"/>
    <xf numFmtId="0" fontId="3" fillId="4" borderId="0" applyNumberFormat="0" applyBorder="0" applyAlignment="0" applyProtection="0"/>
    <xf numFmtId="0" fontId="11" fillId="6" borderId="0" applyNumberFormat="0" applyBorder="0" applyAlignment="0" applyProtection="0"/>
    <xf numFmtId="0" fontId="3" fillId="6" borderId="0" applyNumberFormat="0" applyBorder="0" applyAlignment="0" applyProtection="0"/>
    <xf numFmtId="0" fontId="11" fillId="8" borderId="0" applyNumberFormat="0" applyBorder="0" applyAlignment="0" applyProtection="0"/>
    <xf numFmtId="0" fontId="3" fillId="8" borderId="0" applyNumberFormat="0" applyBorder="0" applyAlignment="0" applyProtection="0"/>
    <xf numFmtId="0" fontId="11" fillId="10" borderId="0" applyNumberFormat="0" applyBorder="0" applyAlignment="0" applyProtection="0"/>
    <xf numFmtId="0" fontId="3" fillId="10" borderId="0" applyNumberFormat="0" applyBorder="0" applyAlignment="0" applyProtection="0"/>
    <xf numFmtId="0" fontId="11" fillId="12" borderId="0" applyNumberFormat="0" applyBorder="0" applyAlignment="0" applyProtection="0"/>
    <xf numFmtId="0" fontId="3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66" borderId="0" applyNumberFormat="0" applyBorder="0" applyAlignment="0" applyProtection="0"/>
    <xf numFmtId="0" fontId="12" fillId="66" borderId="0" applyNumberFormat="0" applyBorder="0" applyAlignment="0" applyProtection="0"/>
    <xf numFmtId="0" fontId="13" fillId="15" borderId="0" applyNumberFormat="0" applyBorder="0" applyAlignment="0" applyProtection="0"/>
    <xf numFmtId="0" fontId="3" fillId="15" borderId="0" applyNumberFormat="0" applyBorder="0" applyAlignment="0" applyProtection="0"/>
    <xf numFmtId="0" fontId="11" fillId="17" borderId="0" applyNumberFormat="0" applyBorder="0" applyAlignment="0" applyProtection="0"/>
    <xf numFmtId="0" fontId="12" fillId="67" borderId="0" applyNumberFormat="0" applyBorder="0" applyAlignment="0" applyProtection="0"/>
    <xf numFmtId="0" fontId="12" fillId="67" borderId="0" applyNumberFormat="0" applyBorder="0" applyAlignment="0" applyProtection="0"/>
    <xf numFmtId="0" fontId="13" fillId="17" borderId="0" applyNumberFormat="0" applyBorder="0" applyAlignment="0" applyProtection="0"/>
    <xf numFmtId="0" fontId="3" fillId="17" borderId="0" applyNumberFormat="0" applyBorder="0" applyAlignment="0" applyProtection="0"/>
    <xf numFmtId="0" fontId="11" fillId="19" borderId="0" applyNumberFormat="0" applyBorder="0" applyAlignment="0" applyProtection="0"/>
    <xf numFmtId="0" fontId="12" fillId="68" borderId="0" applyNumberFormat="0" applyBorder="0" applyAlignment="0" applyProtection="0"/>
    <xf numFmtId="0" fontId="12" fillId="68" borderId="0" applyNumberFormat="0" applyBorder="0" applyAlignment="0" applyProtection="0"/>
    <xf numFmtId="0" fontId="13" fillId="19" borderId="0" applyNumberFormat="0" applyBorder="0" applyAlignment="0" applyProtection="0"/>
    <xf numFmtId="0" fontId="3" fillId="19" borderId="0" applyNumberFormat="0" applyBorder="0" applyAlignment="0" applyProtection="0"/>
    <xf numFmtId="0" fontId="11" fillId="9" borderId="0" applyNumberFormat="0" applyBorder="0" applyAlignment="0" applyProtection="0"/>
    <xf numFmtId="0" fontId="12" fillId="69" borderId="0" applyNumberFormat="0" applyBorder="0" applyAlignment="0" applyProtection="0"/>
    <xf numFmtId="0" fontId="12" fillId="69" borderId="0" applyNumberFormat="0" applyBorder="0" applyAlignment="0" applyProtection="0"/>
    <xf numFmtId="0" fontId="13" fillId="9" borderId="0" applyNumberFormat="0" applyBorder="0" applyAlignment="0" applyProtection="0"/>
    <xf numFmtId="0" fontId="3" fillId="9" borderId="0" applyNumberFormat="0" applyBorder="0" applyAlignment="0" applyProtection="0"/>
    <xf numFmtId="0" fontId="11" fillId="15" borderId="0" applyNumberFormat="0" applyBorder="0" applyAlignment="0" applyProtection="0"/>
    <xf numFmtId="0" fontId="12" fillId="70" borderId="0" applyNumberFormat="0" applyBorder="0" applyAlignment="0" applyProtection="0"/>
    <xf numFmtId="0" fontId="12" fillId="70" borderId="0" applyNumberFormat="0" applyBorder="0" applyAlignment="0" applyProtection="0"/>
    <xf numFmtId="0" fontId="13" fillId="15" borderId="0" applyNumberFormat="0" applyBorder="0" applyAlignment="0" applyProtection="0"/>
    <xf numFmtId="0" fontId="3" fillId="15" borderId="0" applyNumberFormat="0" applyBorder="0" applyAlignment="0" applyProtection="0"/>
    <xf numFmtId="0" fontId="11" fillId="21" borderId="0" applyNumberFormat="0" applyBorder="0" applyAlignment="0" applyProtection="0"/>
    <xf numFmtId="0" fontId="12" fillId="71" borderId="0" applyNumberFormat="0" applyBorder="0" applyAlignment="0" applyProtection="0"/>
    <xf numFmtId="0" fontId="12" fillId="71" borderId="0" applyNumberFormat="0" applyBorder="0" applyAlignment="0" applyProtection="0"/>
    <xf numFmtId="0" fontId="13" fillId="21" borderId="0" applyNumberFormat="0" applyBorder="0" applyAlignment="0" applyProtection="0"/>
    <xf numFmtId="0" fontId="3" fillId="21" borderId="0" applyNumberFormat="0" applyBorder="0" applyAlignment="0" applyProtection="0"/>
    <xf numFmtId="0" fontId="11" fillId="14" borderId="0" applyNumberFormat="0" applyBorder="0" applyAlignment="0" applyProtection="0"/>
    <xf numFmtId="0" fontId="3" fillId="14" borderId="0" applyNumberFormat="0" applyBorder="0" applyAlignment="0" applyProtection="0"/>
    <xf numFmtId="0" fontId="11" fillId="16" borderId="0" applyNumberFormat="0" applyBorder="0" applyAlignment="0" applyProtection="0"/>
    <xf numFmtId="0" fontId="3" fillId="16" borderId="0" applyNumberFormat="0" applyBorder="0" applyAlignment="0" applyProtection="0"/>
    <xf numFmtId="0" fontId="11" fillId="18" borderId="0" applyNumberFormat="0" applyBorder="0" applyAlignment="0" applyProtection="0"/>
    <xf numFmtId="0" fontId="3" fillId="18" borderId="0" applyNumberFormat="0" applyBorder="0" applyAlignment="0" applyProtection="0"/>
    <xf numFmtId="0" fontId="11" fillId="8" borderId="0" applyNumberFormat="0" applyBorder="0" applyAlignment="0" applyProtection="0"/>
    <xf numFmtId="0" fontId="3" fillId="8" borderId="0" applyNumberFormat="0" applyBorder="0" applyAlignment="0" applyProtection="0"/>
    <xf numFmtId="0" fontId="11" fillId="14" borderId="0" applyNumberFormat="0" applyBorder="0" applyAlignment="0" applyProtection="0"/>
    <xf numFmtId="0" fontId="3" fillId="14" borderId="0" applyNumberFormat="0" applyBorder="0" applyAlignment="0" applyProtection="0"/>
    <xf numFmtId="0" fontId="11" fillId="20" borderId="0" applyNumberFormat="0" applyBorder="0" applyAlignment="0" applyProtection="0"/>
    <xf numFmtId="0" fontId="3" fillId="20" borderId="0" applyNumberFormat="0" applyBorder="0" applyAlignment="0" applyProtection="0"/>
    <xf numFmtId="0" fontId="14" fillId="23" borderId="0" applyNumberFormat="0" applyBorder="0" applyAlignment="0" applyProtection="0"/>
    <xf numFmtId="0" fontId="15" fillId="72" borderId="0" applyNumberFormat="0" applyBorder="0" applyAlignment="0" applyProtection="0"/>
    <xf numFmtId="0" fontId="15" fillId="72" borderId="0" applyNumberFormat="0" applyBorder="0" applyAlignment="0" applyProtection="0"/>
    <xf numFmtId="0" fontId="14" fillId="17" borderId="0" applyNumberFormat="0" applyBorder="0" applyAlignment="0" applyProtection="0"/>
    <xf numFmtId="0" fontId="15" fillId="73" borderId="0" applyNumberFormat="0" applyBorder="0" applyAlignment="0" applyProtection="0"/>
    <xf numFmtId="0" fontId="15" fillId="73" borderId="0" applyNumberFormat="0" applyBorder="0" applyAlignment="0" applyProtection="0"/>
    <xf numFmtId="0" fontId="14" fillId="19" borderId="0" applyNumberFormat="0" applyBorder="0" applyAlignment="0" applyProtection="0"/>
    <xf numFmtId="0" fontId="15" fillId="74" borderId="0" applyNumberFormat="0" applyBorder="0" applyAlignment="0" applyProtection="0"/>
    <xf numFmtId="0" fontId="15" fillId="74" borderId="0" applyNumberFormat="0" applyBorder="0" applyAlignment="0" applyProtection="0"/>
    <xf numFmtId="0" fontId="14" fillId="25" borderId="0" applyNumberFormat="0" applyBorder="0" applyAlignment="0" applyProtection="0"/>
    <xf numFmtId="0" fontId="15" fillId="75" borderId="0" applyNumberFormat="0" applyBorder="0" applyAlignment="0" applyProtection="0"/>
    <xf numFmtId="0" fontId="15" fillId="75" borderId="0" applyNumberFormat="0" applyBorder="0" applyAlignment="0" applyProtection="0"/>
    <xf numFmtId="0" fontId="14" fillId="27" borderId="0" applyNumberFormat="0" applyBorder="0" applyAlignment="0" applyProtection="0"/>
    <xf numFmtId="0" fontId="15" fillId="76" borderId="0" applyNumberFormat="0" applyBorder="0" applyAlignment="0" applyProtection="0"/>
    <xf numFmtId="0" fontId="15" fillId="76" borderId="0" applyNumberFormat="0" applyBorder="0" applyAlignment="0" applyProtection="0"/>
    <xf numFmtId="0" fontId="14" fillId="29" borderId="0" applyNumberFormat="0" applyBorder="0" applyAlignment="0" applyProtection="0"/>
    <xf numFmtId="0" fontId="15" fillId="77" borderId="0" applyNumberFormat="0" applyBorder="0" applyAlignment="0" applyProtection="0"/>
    <xf numFmtId="0" fontId="15" fillId="77" borderId="0" applyNumberFormat="0" applyBorder="0" applyAlignment="0" applyProtection="0"/>
    <xf numFmtId="0" fontId="14" fillId="22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15" fillId="78" borderId="0" applyNumberFormat="0" applyBorder="0" applyAlignment="0" applyProtection="0"/>
    <xf numFmtId="0" fontId="15" fillId="78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4" fillId="38" borderId="0" applyNumberFormat="0" applyBorder="0" applyAlignment="0" applyProtection="0"/>
    <xf numFmtId="0" fontId="15" fillId="79" borderId="0" applyNumberFormat="0" applyBorder="0" applyAlignment="0" applyProtection="0"/>
    <xf numFmtId="0" fontId="15" fillId="79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4" fillId="41" borderId="0" applyNumberFormat="0" applyBorder="0" applyAlignment="0" applyProtection="0"/>
    <xf numFmtId="0" fontId="15" fillId="80" borderId="0" applyNumberFormat="0" applyBorder="0" applyAlignment="0" applyProtection="0"/>
    <xf numFmtId="0" fontId="15" fillId="8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4" fillId="25" borderId="0" applyNumberFormat="0" applyBorder="0" applyAlignment="0" applyProtection="0"/>
    <xf numFmtId="0" fontId="15" fillId="81" borderId="0" applyNumberFormat="0" applyBorder="0" applyAlignment="0" applyProtection="0"/>
    <xf numFmtId="0" fontId="15" fillId="81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4" fillId="27" borderId="0" applyNumberFormat="0" applyBorder="0" applyAlignment="0" applyProtection="0"/>
    <xf numFmtId="0" fontId="15" fillId="82" borderId="0" applyNumberFormat="0" applyBorder="0" applyAlignment="0" applyProtection="0"/>
    <xf numFmtId="0" fontId="15" fillId="82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4" fillId="45" borderId="0" applyNumberFormat="0" applyBorder="0" applyAlignment="0" applyProtection="0"/>
    <xf numFmtId="0" fontId="15" fillId="83" borderId="0" applyNumberFormat="0" applyBorder="0" applyAlignment="0" applyProtection="0"/>
    <xf numFmtId="0" fontId="15" fillId="83" borderId="0" applyNumberFormat="0" applyBorder="0" applyAlignment="0" applyProtection="0"/>
    <xf numFmtId="0" fontId="17" fillId="0" borderId="1"/>
    <xf numFmtId="0" fontId="18" fillId="5" borderId="0" applyNumberFormat="0" applyBorder="0" applyAlignment="0" applyProtection="0"/>
    <xf numFmtId="0" fontId="78" fillId="84" borderId="0" applyNumberFormat="0" applyBorder="0" applyAlignment="0" applyProtection="0"/>
    <xf numFmtId="0" fontId="78" fillId="84" borderId="0" applyNumberFormat="0" applyBorder="0" applyAlignment="0" applyProtection="0"/>
    <xf numFmtId="169" fontId="19" fillId="46" borderId="2" applyNumberFormat="0" applyFont="0" applyBorder="0" applyAlignment="0"/>
    <xf numFmtId="165" fontId="19" fillId="46" borderId="2" applyNumberFormat="0" applyFont="0" applyBorder="0" applyAlignment="0"/>
    <xf numFmtId="168" fontId="20" fillId="0" borderId="3" applyAlignment="0" applyProtection="0"/>
    <xf numFmtId="168" fontId="21" fillId="0" borderId="3" applyAlignment="0" applyProtection="0"/>
    <xf numFmtId="168" fontId="21" fillId="0" borderId="3" applyAlignment="0" applyProtection="0"/>
    <xf numFmtId="179" fontId="9" fillId="0" borderId="0" applyFill="0" applyBorder="0" applyAlignment="0"/>
    <xf numFmtId="180" fontId="9" fillId="0" borderId="0" applyFill="0" applyBorder="0" applyAlignment="0"/>
    <xf numFmtId="179" fontId="9" fillId="0" borderId="0" applyFill="0" applyBorder="0" applyAlignment="0"/>
    <xf numFmtId="181" fontId="22" fillId="0" borderId="0" applyFill="0" applyBorder="0" applyAlignment="0"/>
    <xf numFmtId="178" fontId="22" fillId="0" borderId="0" applyFill="0" applyBorder="0" applyAlignment="0"/>
    <xf numFmtId="182" fontId="22" fillId="0" borderId="0" applyFill="0" applyBorder="0" applyAlignment="0"/>
    <xf numFmtId="183" fontId="22" fillId="0" borderId="0" applyFill="0" applyBorder="0" applyAlignment="0"/>
    <xf numFmtId="180" fontId="9" fillId="0" borderId="0" applyFill="0" applyBorder="0" applyAlignment="0"/>
    <xf numFmtId="180" fontId="9" fillId="0" borderId="0" applyFill="0" applyBorder="0" applyAlignment="0"/>
    <xf numFmtId="184" fontId="22" fillId="0" borderId="0" applyFill="0" applyBorder="0" applyAlignment="0"/>
    <xf numFmtId="181" fontId="22" fillId="0" borderId="0" applyFill="0" applyBorder="0" applyAlignment="0"/>
    <xf numFmtId="0" fontId="23" fillId="48" borderId="4" applyNumberFormat="0" applyAlignment="0" applyProtection="0"/>
    <xf numFmtId="0" fontId="79" fillId="85" borderId="48" applyNumberFormat="0" applyAlignment="0" applyProtection="0"/>
    <xf numFmtId="0" fontId="79" fillId="85" borderId="48" applyNumberFormat="0" applyAlignment="0" applyProtection="0"/>
    <xf numFmtId="0" fontId="24" fillId="50" borderId="5" applyNumberFormat="0" applyAlignment="0" applyProtection="0"/>
    <xf numFmtId="0" fontId="25" fillId="86" borderId="49" applyNumberFormat="0" applyAlignment="0" applyProtection="0"/>
    <xf numFmtId="0" fontId="25" fillId="86" borderId="49" applyNumberFormat="0" applyAlignment="0" applyProtection="0"/>
    <xf numFmtId="0" fontId="24" fillId="50" borderId="5" applyNumberFormat="0" applyAlignment="0" applyProtection="0"/>
    <xf numFmtId="185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69" fontId="26" fillId="0" borderId="0" applyFont="0" applyFill="0" applyBorder="0" applyAlignment="0" applyProtection="0"/>
    <xf numFmtId="187" fontId="27" fillId="0" borderId="0"/>
    <xf numFmtId="187" fontId="27" fillId="0" borderId="0"/>
    <xf numFmtId="187" fontId="27" fillId="0" borderId="0"/>
    <xf numFmtId="187" fontId="27" fillId="0" borderId="0"/>
    <xf numFmtId="187" fontId="27" fillId="0" borderId="0"/>
    <xf numFmtId="187" fontId="27" fillId="0" borderId="0"/>
    <xf numFmtId="187" fontId="27" fillId="0" borderId="0"/>
    <xf numFmtId="187" fontId="27" fillId="0" borderId="0"/>
    <xf numFmtId="188" fontId="9" fillId="0" borderId="0"/>
    <xf numFmtId="188" fontId="9" fillId="0" borderId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9" fillId="0" borderId="0" applyFont="0" applyFill="0" applyBorder="0" applyAlignment="0" applyProtection="0"/>
    <xf numFmtId="190" fontId="29" fillId="0" borderId="0" applyFont="0" applyFill="0" applyBorder="0" applyAlignment="0" applyProtection="0"/>
    <xf numFmtId="190" fontId="29" fillId="0" borderId="0" applyFont="0" applyFill="0" applyBorder="0" applyAlignment="0" applyProtection="0"/>
    <xf numFmtId="168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1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1" fontId="6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191" fontId="28" fillId="0" borderId="0" applyFont="0" applyFill="0" applyBorder="0" applyAlignment="0" applyProtection="0"/>
    <xf numFmtId="173" fontId="4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92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5" fontId="28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0" fontId="30" fillId="0" borderId="0" applyNumberFormat="0" applyAlignment="0"/>
    <xf numFmtId="0" fontId="30" fillId="0" borderId="0" applyNumberFormat="0" applyAlignment="0"/>
    <xf numFmtId="0" fontId="31" fillId="0" borderId="0" applyNumberFormat="0" applyAlignment="0"/>
    <xf numFmtId="0" fontId="31" fillId="0" borderId="0" applyNumberFormat="0" applyAlignment="0"/>
    <xf numFmtId="181" fontId="22" fillId="0" borderId="0" applyFont="0" applyFill="0" applyBorder="0" applyAlignment="0" applyProtection="0"/>
    <xf numFmtId="18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9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3" fillId="0" borderId="0" applyFont="0" applyFill="0" applyBorder="0" applyAlignment="0" applyProtection="0"/>
    <xf numFmtId="19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4" fontId="29" fillId="0" borderId="0" applyFill="0" applyBorder="0" applyAlignment="0"/>
    <xf numFmtId="14" fontId="29" fillId="0" borderId="0" applyFill="0" applyBorder="0" applyAlignment="0"/>
    <xf numFmtId="0" fontId="22" fillId="0" borderId="0"/>
    <xf numFmtId="195" fontId="9" fillId="0" borderId="3"/>
    <xf numFmtId="195" fontId="9" fillId="0" borderId="3"/>
    <xf numFmtId="196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8" fontId="32" fillId="0" borderId="0" applyFill="0" applyBorder="0" applyAlignment="0" applyProtection="0"/>
    <xf numFmtId="199" fontId="32" fillId="0" borderId="0" applyFill="0" applyBorder="0" applyAlignment="0" applyProtection="0"/>
    <xf numFmtId="200" fontId="32" fillId="0" borderId="0" applyFill="0" applyBorder="0" applyAlignment="0" applyProtection="0"/>
    <xf numFmtId="201" fontId="32" fillId="0" borderId="0" applyFill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180" fontId="9" fillId="0" borderId="0" applyFill="0" applyBorder="0" applyAlignment="0"/>
    <xf numFmtId="180" fontId="9" fillId="0" borderId="0" applyFill="0" applyBorder="0" applyAlignment="0"/>
    <xf numFmtId="181" fontId="22" fillId="0" borderId="0" applyFill="0" applyBorder="0" applyAlignment="0"/>
    <xf numFmtId="180" fontId="9" fillId="0" borderId="0" applyFill="0" applyBorder="0" applyAlignment="0"/>
    <xf numFmtId="180" fontId="9" fillId="0" borderId="0" applyFill="0" applyBorder="0" applyAlignment="0"/>
    <xf numFmtId="184" fontId="22" fillId="0" borderId="0" applyFill="0" applyBorder="0" applyAlignment="0"/>
    <xf numFmtId="181" fontId="22" fillId="0" borderId="0" applyFill="0" applyBorder="0" applyAlignment="0"/>
    <xf numFmtId="0" fontId="33" fillId="0" borderId="0" applyNumberFormat="0" applyAlignment="0"/>
    <xf numFmtId="0" fontId="33" fillId="0" borderId="0" applyNumberFormat="0" applyAlignment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69" fontId="35" fillId="54" borderId="0" applyNumberFormat="0" applyFont="0">
      <protection locked="0"/>
    </xf>
    <xf numFmtId="165" fontId="35" fillId="54" borderId="0" applyNumberFormat="0" applyFont="0">
      <protection locked="0"/>
    </xf>
    <xf numFmtId="0" fontId="36" fillId="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38" fontId="37" fillId="55" borderId="0" applyNumberFormat="0" applyBorder="0" applyAlignment="0" applyProtection="0"/>
    <xf numFmtId="203" fontId="38" fillId="0" borderId="6" applyFont="0" applyFill="0" applyBorder="0" applyAlignment="0" applyProtection="0">
      <alignment vertical="center"/>
    </xf>
    <xf numFmtId="0" fontId="39" fillId="0" borderId="7" applyNumberFormat="0" applyAlignment="0" applyProtection="0"/>
    <xf numFmtId="0" fontId="39" fillId="0" borderId="8" applyNumberFormat="0" applyAlignment="0" applyProtection="0">
      <alignment horizontal="left" vertical="center"/>
    </xf>
    <xf numFmtId="0" fontId="40" fillId="0" borderId="7" applyNumberFormat="0" applyAlignment="0" applyProtection="0"/>
    <xf numFmtId="0" fontId="39" fillId="0" borderId="9">
      <alignment horizontal="left"/>
    </xf>
    <xf numFmtId="0" fontId="39" fillId="0" borderId="6">
      <alignment horizontal="left" vertical="center"/>
    </xf>
    <xf numFmtId="0" fontId="40" fillId="0" borderId="9">
      <alignment horizontal="left"/>
    </xf>
    <xf numFmtId="0" fontId="41" fillId="0" borderId="10" applyNumberFormat="0" applyFill="0" applyAlignment="0" applyProtection="0"/>
    <xf numFmtId="0" fontId="82" fillId="0" borderId="50" applyNumberFormat="0" applyFill="0" applyAlignment="0" applyProtection="0"/>
    <xf numFmtId="0" fontId="82" fillId="0" borderId="50" applyNumberFormat="0" applyFill="0" applyAlignment="0" applyProtection="0"/>
    <xf numFmtId="0" fontId="42" fillId="0" borderId="11" applyNumberFormat="0" applyFill="0" applyAlignment="0" applyProtection="0"/>
    <xf numFmtId="0" fontId="83" fillId="0" borderId="51" applyNumberFormat="0" applyFill="0" applyAlignment="0" applyProtection="0"/>
    <xf numFmtId="0" fontId="83" fillId="0" borderId="51" applyNumberFormat="0" applyFill="0" applyAlignment="0" applyProtection="0"/>
    <xf numFmtId="0" fontId="43" fillId="0" borderId="12" applyNumberFormat="0" applyFill="0" applyAlignment="0" applyProtection="0"/>
    <xf numFmtId="0" fontId="84" fillId="0" borderId="52" applyNumberFormat="0" applyFill="0" applyAlignment="0" applyProtection="0"/>
    <xf numFmtId="0" fontId="84" fillId="0" borderId="52" applyNumberFormat="0" applyFill="0" applyAlignment="0" applyProtection="0"/>
    <xf numFmtId="0" fontId="4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88" fontId="50" fillId="55" borderId="0">
      <protection locked="0"/>
    </xf>
    <xf numFmtId="10" fontId="37" fillId="56" borderId="13" applyNumberFormat="0" applyBorder="0" applyAlignment="0" applyProtection="0"/>
    <xf numFmtId="0" fontId="51" fillId="13" borderId="4" applyNumberFormat="0" applyAlignment="0" applyProtection="0"/>
    <xf numFmtId="0" fontId="87" fillId="88" borderId="48" applyNumberFormat="0" applyAlignment="0" applyProtection="0"/>
    <xf numFmtId="0" fontId="87" fillId="88" borderId="48" applyNumberFormat="0" applyAlignment="0" applyProtection="0"/>
    <xf numFmtId="0" fontId="52" fillId="0" borderId="14"/>
    <xf numFmtId="180" fontId="9" fillId="0" borderId="0" applyFill="0" applyBorder="0" applyAlignment="0"/>
    <xf numFmtId="180" fontId="9" fillId="0" borderId="0" applyFill="0" applyBorder="0" applyAlignment="0"/>
    <xf numFmtId="181" fontId="22" fillId="0" borderId="0" applyFill="0" applyBorder="0" applyAlignment="0"/>
    <xf numFmtId="180" fontId="9" fillId="0" borderId="0" applyFill="0" applyBorder="0" applyAlignment="0"/>
    <xf numFmtId="180" fontId="9" fillId="0" borderId="0" applyFill="0" applyBorder="0" applyAlignment="0"/>
    <xf numFmtId="184" fontId="22" fillId="0" borderId="0" applyFill="0" applyBorder="0" applyAlignment="0"/>
    <xf numFmtId="181" fontId="22" fillId="0" borderId="0" applyFill="0" applyBorder="0" applyAlignment="0"/>
    <xf numFmtId="0" fontId="53" fillId="0" borderId="15" applyNumberFormat="0" applyFill="0" applyAlignment="0" applyProtection="0"/>
    <xf numFmtId="0" fontId="88" fillId="0" borderId="53" applyNumberFormat="0" applyFill="0" applyAlignment="0" applyProtection="0"/>
    <xf numFmtId="0" fontId="88" fillId="0" borderId="53" applyNumberFormat="0" applyFill="0" applyAlignment="0" applyProtection="0"/>
    <xf numFmtId="0" fontId="54" fillId="0" borderId="0" applyNumberFormat="0" applyFont="0" applyFill="0"/>
    <xf numFmtId="166" fontId="9" fillId="0" borderId="0" applyFont="0" applyFill="0" applyBorder="0" applyAlignment="0" applyProtection="0"/>
    <xf numFmtId="204" fontId="55" fillId="0" borderId="0" applyFont="0" applyFill="0" applyBorder="0" applyAlignment="0" applyProtection="0"/>
    <xf numFmtId="199" fontId="32" fillId="0" borderId="0" applyFill="0" applyBorder="0" applyAlignment="0" applyProtection="0"/>
    <xf numFmtId="201" fontId="32" fillId="0" borderId="0" applyFill="0" applyBorder="0" applyAlignment="0" applyProtection="0"/>
    <xf numFmtId="166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32" fillId="0" borderId="0" applyFill="0" applyBorder="0" applyAlignment="0" applyProtection="0"/>
    <xf numFmtId="207" fontId="32" fillId="0" borderId="0" applyFill="0" applyBorder="0" applyAlignment="0" applyProtection="0"/>
    <xf numFmtId="164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0" fontId="56" fillId="57" borderId="0" applyNumberFormat="0" applyBorder="0" applyAlignment="0" applyProtection="0"/>
    <xf numFmtId="0" fontId="89" fillId="89" borderId="0" applyNumberFormat="0" applyBorder="0" applyAlignment="0" applyProtection="0"/>
    <xf numFmtId="0" fontId="89" fillId="89" borderId="0" applyNumberFormat="0" applyBorder="0" applyAlignment="0" applyProtection="0"/>
    <xf numFmtId="37" fontId="57" fillId="0" borderId="0"/>
    <xf numFmtId="37" fontId="57" fillId="0" borderId="0"/>
    <xf numFmtId="209" fontId="6" fillId="0" borderId="0"/>
    <xf numFmtId="209" fontId="9" fillId="0" borderId="0"/>
    <xf numFmtId="210" fontId="28" fillId="0" borderId="0"/>
    <xf numFmtId="0" fontId="11" fillId="0" borderId="0"/>
    <xf numFmtId="0" fontId="29" fillId="0" borderId="0"/>
    <xf numFmtId="0" fontId="29" fillId="0" borderId="0"/>
    <xf numFmtId="0" fontId="9" fillId="0" borderId="0"/>
    <xf numFmtId="0" fontId="6" fillId="0" borderId="0"/>
    <xf numFmtId="0" fontId="13" fillId="0" borderId="0"/>
    <xf numFmtId="0" fontId="3" fillId="0" borderId="0"/>
    <xf numFmtId="0" fontId="77" fillId="0" borderId="0"/>
    <xf numFmtId="0" fontId="29" fillId="0" borderId="0"/>
    <xf numFmtId="0" fontId="29" fillId="0" borderId="0"/>
    <xf numFmtId="0" fontId="9" fillId="0" borderId="0" applyNumberFormat="0" applyFill="0" applyBorder="0" applyAlignment="0" applyProtection="0"/>
    <xf numFmtId="0" fontId="29" fillId="0" borderId="0"/>
    <xf numFmtId="0" fontId="29" fillId="0" borderId="0"/>
    <xf numFmtId="0" fontId="9" fillId="0" borderId="0" applyNumberFormat="0" applyFill="0" applyBorder="0" applyAlignment="0" applyProtection="0"/>
    <xf numFmtId="0" fontId="6" fillId="0" borderId="0"/>
    <xf numFmtId="0" fontId="9" fillId="0" borderId="0"/>
    <xf numFmtId="0" fontId="2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3" fillId="0" borderId="0"/>
    <xf numFmtId="0" fontId="6" fillId="0" borderId="0"/>
    <xf numFmtId="0" fontId="28" fillId="0" borderId="0"/>
    <xf numFmtId="0" fontId="6" fillId="0" borderId="0"/>
    <xf numFmtId="0" fontId="4" fillId="0" borderId="0"/>
    <xf numFmtId="0" fontId="58" fillId="0" borderId="0"/>
    <xf numFmtId="0" fontId="9" fillId="0" borderId="0"/>
    <xf numFmtId="0" fontId="77" fillId="0" borderId="0"/>
    <xf numFmtId="0" fontId="77" fillId="0" borderId="0"/>
    <xf numFmtId="0" fontId="6" fillId="0" borderId="0"/>
    <xf numFmtId="0" fontId="4" fillId="0" borderId="0"/>
    <xf numFmtId="0" fontId="6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9" fillId="0" borderId="0"/>
    <xf numFmtId="0" fontId="7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4" fillId="0" borderId="0"/>
    <xf numFmtId="0" fontId="59" fillId="0" borderId="0"/>
    <xf numFmtId="0" fontId="9" fillId="0" borderId="0"/>
    <xf numFmtId="0" fontId="9" fillId="0" borderId="0"/>
    <xf numFmtId="0" fontId="9" fillId="0" borderId="0"/>
    <xf numFmtId="0" fontId="91" fillId="0" borderId="0"/>
    <xf numFmtId="0" fontId="9" fillId="0" borderId="0"/>
    <xf numFmtId="0" fontId="59" fillId="0" borderId="0"/>
    <xf numFmtId="0" fontId="60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2" fillId="0" borderId="0"/>
    <xf numFmtId="0" fontId="9" fillId="0" borderId="0"/>
    <xf numFmtId="0" fontId="9" fillId="0" borderId="0"/>
    <xf numFmtId="0" fontId="11" fillId="0" borderId="0"/>
    <xf numFmtId="0" fontId="7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1" fillId="0" borderId="0"/>
    <xf numFmtId="0" fontId="77" fillId="0" borderId="0"/>
    <xf numFmtId="0" fontId="11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77" fillId="0" borderId="0"/>
    <xf numFmtId="0" fontId="9" fillId="0" borderId="0"/>
    <xf numFmtId="0" fontId="77" fillId="0" borderId="0"/>
    <xf numFmtId="0" fontId="77" fillId="0" borderId="0"/>
    <xf numFmtId="0" fontId="29" fillId="0" borderId="0"/>
    <xf numFmtId="0" fontId="29" fillId="0" borderId="0"/>
    <xf numFmtId="0" fontId="77" fillId="0" borderId="0"/>
    <xf numFmtId="0" fontId="6" fillId="0" borderId="0"/>
    <xf numFmtId="0" fontId="9" fillId="0" borderId="0"/>
    <xf numFmtId="0" fontId="6" fillId="0" borderId="0"/>
    <xf numFmtId="0" fontId="5" fillId="0" borderId="0"/>
    <xf numFmtId="211" fontId="61" fillId="0" borderId="16" applyFont="0" applyFill="0" applyBorder="0" applyAlignment="0" applyProtection="0">
      <protection locked="0"/>
    </xf>
    <xf numFmtId="0" fontId="55" fillId="0" borderId="0"/>
    <xf numFmtId="0" fontId="9" fillId="0" borderId="0"/>
    <xf numFmtId="0" fontId="9" fillId="59" borderId="17" applyNumberFormat="0" applyAlignment="0" applyProtection="0"/>
    <xf numFmtId="0" fontId="12" fillId="90" borderId="54" applyNumberFormat="0" applyFont="0" applyAlignment="0" applyProtection="0"/>
    <xf numFmtId="0" fontId="12" fillId="90" borderId="54" applyNumberFormat="0" applyFont="0" applyAlignment="0" applyProtection="0"/>
    <xf numFmtId="0" fontId="9" fillId="59" borderId="17" applyNumberFormat="0" applyAlignment="0" applyProtection="0"/>
    <xf numFmtId="0" fontId="62" fillId="48" borderId="18" applyNumberFormat="0" applyAlignment="0" applyProtection="0"/>
    <xf numFmtId="0" fontId="93" fillId="85" borderId="55" applyNumberFormat="0" applyAlignment="0" applyProtection="0"/>
    <xf numFmtId="0" fontId="93" fillId="85" borderId="55" applyNumberFormat="0" applyAlignment="0" applyProtection="0"/>
    <xf numFmtId="0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2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9" fillId="0" borderId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" fillId="0" borderId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63" fillId="0" borderId="0"/>
    <xf numFmtId="0" fontId="63" fillId="0" borderId="0"/>
    <xf numFmtId="0" fontId="63" fillId="0" borderId="0"/>
    <xf numFmtId="180" fontId="9" fillId="0" borderId="0" applyFill="0" applyBorder="0" applyAlignment="0"/>
    <xf numFmtId="180" fontId="9" fillId="0" borderId="0" applyFill="0" applyBorder="0" applyAlignment="0"/>
    <xf numFmtId="181" fontId="22" fillId="0" borderId="0" applyFill="0" applyBorder="0" applyAlignment="0"/>
    <xf numFmtId="180" fontId="9" fillId="0" borderId="0" applyFill="0" applyBorder="0" applyAlignment="0"/>
    <xf numFmtId="180" fontId="9" fillId="0" borderId="0" applyFill="0" applyBorder="0" applyAlignment="0"/>
    <xf numFmtId="184" fontId="22" fillId="0" borderId="0" applyFill="0" applyBorder="0" applyAlignment="0"/>
    <xf numFmtId="181" fontId="22" fillId="0" borderId="0" applyFill="0" applyBorder="0" applyAlignment="0"/>
    <xf numFmtId="0" fontId="64" fillId="0" borderId="0" applyNumberFormat="0" applyBorder="0">
      <alignment horizontal="left" vertical="center"/>
    </xf>
    <xf numFmtId="0" fontId="64" fillId="0" borderId="0" applyNumberFormat="0" applyBorder="0">
      <alignment horizontal="left" vertical="center"/>
    </xf>
    <xf numFmtId="0" fontId="6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6" fillId="0" borderId="0"/>
    <xf numFmtId="0" fontId="67" fillId="0" borderId="0"/>
    <xf numFmtId="0" fontId="7" fillId="0" borderId="0"/>
    <xf numFmtId="0" fontId="7" fillId="0" borderId="0"/>
    <xf numFmtId="0" fontId="7" fillId="0" borderId="0"/>
    <xf numFmtId="40" fontId="68" fillId="0" borderId="0" applyBorder="0">
      <alignment horizontal="right"/>
    </xf>
    <xf numFmtId="212" fontId="9" fillId="0" borderId="0" applyFill="0" applyBorder="0" applyAlignment="0" applyProtection="0"/>
    <xf numFmtId="212" fontId="9" fillId="0" borderId="0" applyFill="0" applyBorder="0" applyAlignment="0" applyProtection="0"/>
    <xf numFmtId="49" fontId="29" fillId="0" borderId="0" applyFill="0" applyBorder="0" applyAlignment="0"/>
    <xf numFmtId="49" fontId="29" fillId="0" borderId="0" applyFill="0" applyBorder="0" applyAlignment="0"/>
    <xf numFmtId="180" fontId="22" fillId="0" borderId="0" applyFill="0" applyBorder="0" applyAlignment="0"/>
    <xf numFmtId="213" fontId="29" fillId="0" borderId="0" applyFill="0" applyBorder="0" applyAlignment="0"/>
    <xf numFmtId="213" fontId="29" fillId="0" borderId="0" applyFill="0" applyBorder="0" applyAlignment="0"/>
    <xf numFmtId="20" fontId="9" fillId="0" borderId="0" applyFont="0" applyFill="0" applyBorder="0" applyAlignment="0" applyProtection="0"/>
    <xf numFmtId="20" fontId="22" fillId="0" borderId="0"/>
    <xf numFmtId="0" fontId="69" fillId="0" borderId="0" applyNumberFormat="0" applyFill="0" applyBorder="0" applyAlignment="0" applyProtection="0"/>
    <xf numFmtId="0" fontId="70" fillId="0" borderId="19" applyNumberFormat="0" applyFill="0" applyAlignment="0" applyProtection="0"/>
    <xf numFmtId="0" fontId="71" fillId="0" borderId="56" applyNumberFormat="0" applyFill="0" applyAlignment="0" applyProtection="0"/>
    <xf numFmtId="0" fontId="71" fillId="0" borderId="56" applyNumberFormat="0" applyFill="0" applyAlignment="0" applyProtection="0"/>
    <xf numFmtId="214" fontId="72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65" fillId="0" borderId="0"/>
    <xf numFmtId="0" fontId="65" fillId="0" borderId="0"/>
    <xf numFmtId="16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7" fontId="32" fillId="0" borderId="0" applyFill="0" applyBorder="0" applyAlignment="0" applyProtection="0"/>
    <xf numFmtId="218" fontId="32" fillId="0" borderId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4" fillId="34" borderId="0" applyNumberFormat="0" applyBorder="0" applyAlignment="0" applyProtection="0"/>
    <xf numFmtId="0" fontId="14" fillId="39" borderId="0" applyNumberFormat="0" applyBorder="0" applyAlignment="0" applyProtection="0"/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43" borderId="0" applyNumberFormat="0" applyBorder="0" applyAlignment="0" applyProtection="0"/>
    <xf numFmtId="0" fontId="51" fillId="12" borderId="4" applyNumberFormat="0" applyAlignment="0" applyProtection="0"/>
    <xf numFmtId="0" fontId="62" fillId="47" borderId="18" applyNumberFormat="0" applyAlignment="0" applyProtection="0"/>
    <xf numFmtId="0" fontId="23" fillId="47" borderId="4" applyNumberFormat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219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0" fontId="41" fillId="0" borderId="10" applyNumberFormat="0" applyFill="0" applyAlignment="0" applyProtection="0"/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70" fillId="0" borderId="19" applyNumberFormat="0" applyFill="0" applyAlignment="0" applyProtection="0"/>
    <xf numFmtId="0" fontId="24" fillId="49" borderId="5" applyNumberFormat="0" applyAlignment="0" applyProtection="0"/>
    <xf numFmtId="0" fontId="69" fillId="0" borderId="0" applyNumberFormat="0" applyFill="0" applyBorder="0" applyAlignment="0" applyProtection="0"/>
    <xf numFmtId="0" fontId="56" fillId="5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18" fillId="4" borderId="0" applyNumberFormat="0" applyBorder="0" applyAlignment="0" applyProtection="0"/>
    <xf numFmtId="0" fontId="34" fillId="0" borderId="0" applyNumberFormat="0" applyFill="0" applyBorder="0" applyAlignment="0" applyProtection="0"/>
    <xf numFmtId="0" fontId="11" fillId="58" borderId="17" applyNumberFormat="0" applyFont="0" applyAlignment="0" applyProtection="0"/>
    <xf numFmtId="0" fontId="9" fillId="58" borderId="17" applyNumberFormat="0" applyFont="0" applyAlignment="0" applyProtection="0"/>
    <xf numFmtId="0" fontId="11" fillId="58" borderId="17" applyNumberFormat="0" applyFont="0" applyAlignment="0" applyProtection="0"/>
    <xf numFmtId="0" fontId="3" fillId="58" borderId="17" applyNumberFormat="0" applyFont="0" applyAlignment="0" applyProtection="0"/>
    <xf numFmtId="0" fontId="3" fillId="58" borderId="17" applyNumberFormat="0" applyFont="0" applyAlignment="0" applyProtection="0"/>
    <xf numFmtId="0" fontId="53" fillId="0" borderId="15" applyNumberFormat="0" applyFill="0" applyAlignment="0" applyProtection="0"/>
    <xf numFmtId="0" fontId="7" fillId="0" borderId="0"/>
    <xf numFmtId="0" fontId="74" fillId="0" borderId="0" applyNumberFormat="0" applyFill="0" applyBorder="0" applyAlignment="0" applyProtection="0"/>
    <xf numFmtId="220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0" fontId="36" fillId="6" borderId="0" applyNumberFormat="0" applyBorder="0" applyAlignment="0" applyProtection="0"/>
    <xf numFmtId="0" fontId="76" fillId="0" borderId="0"/>
    <xf numFmtId="167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2" fillId="0" borderId="0"/>
    <xf numFmtId="225" fontId="113" fillId="0" borderId="0" applyFill="0" applyBorder="0" applyAlignment="0" applyProtection="0"/>
    <xf numFmtId="9" fontId="113" fillId="0" borderId="0" applyFill="0" applyBorder="0" applyAlignment="0" applyProtection="0"/>
    <xf numFmtId="0" fontId="1" fillId="0" borderId="0"/>
    <xf numFmtId="0" fontId="113" fillId="0" borderId="0" applyNumberFormat="0" applyBorder="0" applyProtection="0"/>
    <xf numFmtId="0" fontId="6" fillId="0" borderId="0"/>
  </cellStyleXfs>
  <cellXfs count="197">
    <xf numFmtId="0" fontId="0" fillId="0" borderId="0" xfId="0"/>
    <xf numFmtId="175" fontId="94" fillId="0" borderId="20" xfId="595" applyNumberFormat="1" applyFont="1" applyBorder="1" applyAlignment="1">
      <alignment horizontal="right" vertical="center"/>
    </xf>
    <xf numFmtId="0" fontId="95" fillId="0" borderId="0" xfId="527" applyFont="1" applyAlignment="1">
      <alignment horizontal="left"/>
    </xf>
    <xf numFmtId="0" fontId="94" fillId="91" borderId="21" xfId="595" applyFont="1" applyFill="1" applyBorder="1" applyAlignment="1">
      <alignment horizontal="centerContinuous" vertical="center"/>
    </xf>
    <xf numFmtId="174" fontId="94" fillId="0" borderId="22" xfId="595" applyNumberFormat="1" applyFont="1" applyFill="1" applyBorder="1" applyAlignment="1">
      <alignment horizontal="right" vertical="center"/>
    </xf>
    <xf numFmtId="0" fontId="94" fillId="0" borderId="0" xfId="527" applyFont="1" applyFill="1"/>
    <xf numFmtId="0" fontId="97" fillId="0" borderId="0" xfId="527" applyFont="1"/>
    <xf numFmtId="0" fontId="97" fillId="0" borderId="0" xfId="527" applyFont="1" applyFill="1" applyAlignment="1">
      <alignment horizontal="left"/>
    </xf>
    <xf numFmtId="0" fontId="97" fillId="0" borderId="0" xfId="527" applyFont="1" applyAlignment="1">
      <alignment horizontal="left"/>
    </xf>
    <xf numFmtId="0" fontId="94" fillId="0" borderId="0" xfId="527" applyFont="1"/>
    <xf numFmtId="0" fontId="97" fillId="0" borderId="24" xfId="527" applyFont="1" applyBorder="1" applyAlignment="1">
      <alignment horizontal="centerContinuous"/>
    </xf>
    <xf numFmtId="0" fontId="98" fillId="0" borderId="0" xfId="527" applyFont="1"/>
    <xf numFmtId="0" fontId="97" fillId="0" borderId="25" xfId="595" applyFont="1" applyBorder="1" applyAlignment="1">
      <alignment horizontal="centerContinuous" vertical="center"/>
    </xf>
    <xf numFmtId="0" fontId="97" fillId="0" borderId="26" xfId="595" applyFont="1" applyBorder="1" applyAlignment="1">
      <alignment horizontal="left" vertical="center"/>
    </xf>
    <xf numFmtId="0" fontId="94" fillId="0" borderId="28" xfId="595" applyFont="1" applyBorder="1" applyAlignment="1">
      <alignment horizontal="centerContinuous" vertical="center"/>
    </xf>
    <xf numFmtId="0" fontId="94" fillId="0" borderId="2" xfId="595" applyFont="1" applyBorder="1" applyAlignment="1">
      <alignment horizontal="left" vertical="center"/>
    </xf>
    <xf numFmtId="0" fontId="94" fillId="0" borderId="2" xfId="595" applyFont="1" applyBorder="1" applyAlignment="1">
      <alignment horizontal="center" vertical="center"/>
    </xf>
    <xf numFmtId="0" fontId="94" fillId="0" borderId="29" xfId="594" applyFont="1" applyBorder="1" applyAlignment="1">
      <alignment horizontal="center"/>
    </xf>
    <xf numFmtId="0" fontId="97" fillId="0" borderId="2" xfId="595" applyFont="1" applyBorder="1" applyAlignment="1">
      <alignment horizontal="center" vertical="center"/>
    </xf>
    <xf numFmtId="0" fontId="97" fillId="0" borderId="30" xfId="595" applyFont="1" applyBorder="1" applyAlignment="1">
      <alignment horizontal="center" vertical="center"/>
    </xf>
    <xf numFmtId="0" fontId="100" fillId="91" borderId="31" xfId="595" applyFont="1" applyFill="1" applyBorder="1" applyAlignment="1">
      <alignment horizontal="left" vertical="center"/>
    </xf>
    <xf numFmtId="0" fontId="100" fillId="91" borderId="21" xfId="595" applyFont="1" applyFill="1" applyBorder="1" applyAlignment="1">
      <alignment horizontal="left" vertical="center"/>
    </xf>
    <xf numFmtId="0" fontId="101" fillId="91" borderId="21" xfId="595" applyFont="1" applyFill="1" applyBorder="1" applyAlignment="1">
      <alignment horizontal="center" vertical="center"/>
    </xf>
    <xf numFmtId="0" fontId="101" fillId="91" borderId="21" xfId="594" applyFont="1" applyFill="1" applyBorder="1" applyAlignment="1">
      <alignment horizontal="center"/>
    </xf>
    <xf numFmtId="0" fontId="102" fillId="91" borderId="21" xfId="595" applyFont="1" applyFill="1" applyBorder="1" applyAlignment="1">
      <alignment horizontal="center" vertical="center"/>
    </xf>
    <xf numFmtId="0" fontId="101" fillId="91" borderId="32" xfId="595" applyFont="1" applyFill="1" applyBorder="1" applyAlignment="1">
      <alignment horizontal="center" vertical="center"/>
    </xf>
    <xf numFmtId="0" fontId="94" fillId="0" borderId="33" xfId="595" applyNumberFormat="1" applyFont="1" applyBorder="1" applyAlignment="1">
      <alignment horizontal="right" vertical="center"/>
    </xf>
    <xf numFmtId="0" fontId="94" fillId="0" borderId="34" xfId="595" applyNumberFormat="1" applyFont="1" applyFill="1" applyBorder="1" applyAlignment="1">
      <alignment horizontal="left" vertical="center" indent="1"/>
    </xf>
    <xf numFmtId="0" fontId="94" fillId="0" borderId="34" xfId="595" applyNumberFormat="1" applyFont="1" applyFill="1" applyBorder="1" applyAlignment="1">
      <alignment horizontal="left" vertical="center"/>
    </xf>
    <xf numFmtId="0" fontId="94" fillId="0" borderId="22" xfId="594" applyFont="1" applyFill="1" applyBorder="1" applyAlignment="1">
      <alignment horizontal="center"/>
    </xf>
    <xf numFmtId="174" fontId="94" fillId="0" borderId="34" xfId="595" applyNumberFormat="1" applyFont="1" applyBorder="1" applyAlignment="1">
      <alignment horizontal="right" vertical="center"/>
    </xf>
    <xf numFmtId="175" fontId="94" fillId="0" borderId="34" xfId="595" applyNumberFormat="1" applyFont="1" applyFill="1" applyBorder="1" applyAlignment="1">
      <alignment horizontal="right" vertical="center"/>
    </xf>
    <xf numFmtId="175" fontId="98" fillId="0" borderId="34" xfId="595" applyNumberFormat="1" applyFont="1" applyFill="1" applyBorder="1" applyAlignment="1">
      <alignment horizontal="centerContinuous" vertical="center"/>
    </xf>
    <xf numFmtId="175" fontId="98" fillId="0" borderId="34" xfId="595" applyNumberFormat="1" applyFont="1" applyBorder="1" applyAlignment="1">
      <alignment horizontal="centerContinuous" vertical="center"/>
    </xf>
    <xf numFmtId="0" fontId="94" fillId="0" borderId="35" xfId="595" applyNumberFormat="1" applyFont="1" applyFill="1" applyBorder="1" applyAlignment="1">
      <alignment vertical="center"/>
    </xf>
    <xf numFmtId="0" fontId="103" fillId="0" borderId="36" xfId="594" applyFont="1" applyFill="1" applyBorder="1" applyAlignment="1">
      <alignment horizontal="left"/>
    </xf>
    <xf numFmtId="0" fontId="103" fillId="0" borderId="23" xfId="594" applyFont="1" applyFill="1" applyBorder="1" applyAlignment="1">
      <alignment horizontal="left"/>
    </xf>
    <xf numFmtId="0" fontId="103" fillId="0" borderId="37" xfId="594" applyFont="1" applyFill="1" applyBorder="1" applyAlignment="1">
      <alignment horizontal="center"/>
    </xf>
    <xf numFmtId="176" fontId="103" fillId="0" borderId="23" xfId="324" applyNumberFormat="1" applyFont="1" applyFill="1" applyBorder="1" applyAlignment="1">
      <alignment horizontal="center"/>
    </xf>
    <xf numFmtId="177" fontId="103" fillId="0" borderId="37" xfId="324" applyNumberFormat="1" applyFont="1" applyFill="1" applyBorder="1" applyAlignment="1">
      <alignment horizontal="right"/>
    </xf>
    <xf numFmtId="175" fontId="103" fillId="0" borderId="23" xfId="594" applyNumberFormat="1" applyFont="1" applyBorder="1"/>
    <xf numFmtId="175" fontId="104" fillId="0" borderId="23" xfId="594" applyNumberFormat="1" applyFont="1" applyBorder="1"/>
    <xf numFmtId="175" fontId="103" fillId="0" borderId="38" xfId="594" applyNumberFormat="1" applyFont="1" applyBorder="1"/>
    <xf numFmtId="0" fontId="105" fillId="0" borderId="0" xfId="592" applyFont="1" applyAlignment="1"/>
    <xf numFmtId="0" fontId="105" fillId="0" borderId="0" xfId="592" applyFont="1" applyAlignment="1">
      <alignment horizontal="left"/>
    </xf>
    <xf numFmtId="177" fontId="106" fillId="0" borderId="39" xfId="527" applyNumberFormat="1" applyFont="1" applyBorder="1" applyAlignment="1">
      <alignment horizontal="centerContinuous"/>
    </xf>
    <xf numFmtId="177" fontId="107" fillId="0" borderId="40" xfId="527" applyNumberFormat="1" applyFont="1" applyBorder="1"/>
    <xf numFmtId="0" fontId="94" fillId="0" borderId="0" xfId="527" applyFont="1" applyAlignment="1">
      <alignment horizontal="left"/>
    </xf>
    <xf numFmtId="175" fontId="94" fillId="0" borderId="20" xfId="595" applyNumberFormat="1" applyFont="1" applyFill="1" applyBorder="1" applyAlignment="1">
      <alignment horizontal="right" vertical="center"/>
    </xf>
    <xf numFmtId="0" fontId="0" fillId="0" borderId="0" xfId="0" applyFont="1"/>
    <xf numFmtId="0" fontId="94" fillId="0" borderId="41" xfId="594" applyNumberFormat="1" applyFont="1" applyBorder="1" applyAlignment="1">
      <alignment horizontal="centerContinuous"/>
    </xf>
    <xf numFmtId="0" fontId="103" fillId="0" borderId="42" xfId="594" applyFont="1" applyFill="1" applyBorder="1" applyAlignment="1">
      <alignment horizontal="centerContinuous"/>
    </xf>
    <xf numFmtId="0" fontId="108" fillId="0" borderId="0" xfId="527" applyFont="1" applyFill="1"/>
    <xf numFmtId="0" fontId="97" fillId="0" borderId="43" xfId="594" applyFont="1" applyFill="1" applyBorder="1" applyAlignment="1">
      <alignment horizontal="centerContinuous"/>
    </xf>
    <xf numFmtId="177" fontId="94" fillId="0" borderId="0" xfId="527" applyNumberFormat="1" applyFont="1"/>
    <xf numFmtId="177" fontId="0" fillId="0" borderId="0" xfId="0" applyNumberFormat="1" applyFont="1"/>
    <xf numFmtId="0" fontId="101" fillId="91" borderId="31" xfId="594" applyNumberFormat="1" applyFont="1" applyFill="1" applyBorder="1" applyAlignment="1">
      <alignment horizontal="centerContinuous"/>
    </xf>
    <xf numFmtId="16" fontId="94" fillId="0" borderId="44" xfId="594" applyNumberFormat="1" applyFont="1" applyBorder="1" applyAlignment="1">
      <alignment horizontal="centerContinuous"/>
    </xf>
    <xf numFmtId="0" fontId="94" fillId="0" borderId="45" xfId="419" applyFont="1" applyFill="1" applyBorder="1" applyAlignment="1">
      <alignment horizontal="left"/>
    </xf>
    <xf numFmtId="221" fontId="0" fillId="0" borderId="0" xfId="0" applyNumberFormat="1" applyFont="1"/>
    <xf numFmtId="222" fontId="0" fillId="0" borderId="0" xfId="0" applyNumberFormat="1" applyFont="1"/>
    <xf numFmtId="174" fontId="110" fillId="0" borderId="46" xfId="527" applyNumberFormat="1" applyFont="1" applyBorder="1"/>
    <xf numFmtId="177" fontId="107" fillId="0" borderId="24" xfId="527" applyNumberFormat="1" applyFont="1" applyBorder="1"/>
    <xf numFmtId="177" fontId="106" fillId="0" borderId="47" xfId="527" applyNumberFormat="1" applyFont="1" applyBorder="1" applyAlignment="1">
      <alignment horizontal="centerContinuous"/>
    </xf>
    <xf numFmtId="1" fontId="107" fillId="0" borderId="24" xfId="527" applyNumberFormat="1" applyFont="1" applyBorder="1" applyAlignment="1">
      <alignment horizontal="right"/>
    </xf>
    <xf numFmtId="223" fontId="108" fillId="92" borderId="24" xfId="0" applyNumberFormat="1" applyFont="1" applyFill="1" applyBorder="1"/>
    <xf numFmtId="9" fontId="94" fillId="0" borderId="0" xfId="779" applyFont="1"/>
    <xf numFmtId="167" fontId="94" fillId="0" borderId="0" xfId="778" applyFont="1"/>
    <xf numFmtId="0" fontId="94" fillId="0" borderId="57" xfId="595" applyFont="1" applyBorder="1" applyAlignment="1">
      <alignment horizontal="center" vertical="center"/>
    </xf>
    <xf numFmtId="0" fontId="94" fillId="0" borderId="14" xfId="595" applyFont="1" applyBorder="1" applyAlignment="1">
      <alignment vertical="center"/>
    </xf>
    <xf numFmtId="0" fontId="96" fillId="0" borderId="58" xfId="594" applyFont="1" applyFill="1" applyBorder="1" applyAlignment="1">
      <alignment horizontal="center"/>
    </xf>
    <xf numFmtId="0" fontId="96" fillId="0" borderId="61" xfId="594" applyFont="1" applyFill="1" applyBorder="1" applyAlignment="1">
      <alignment horizontal="center"/>
    </xf>
    <xf numFmtId="0" fontId="94" fillId="91" borderId="59" xfId="595" applyFont="1" applyFill="1" applyBorder="1" applyAlignment="1">
      <alignment horizontal="center" vertical="center"/>
    </xf>
    <xf numFmtId="0" fontId="94" fillId="0" borderId="0" xfId="527" applyFont="1" applyAlignment="1">
      <alignment horizontal="center"/>
    </xf>
    <xf numFmtId="0" fontId="94" fillId="0" borderId="60" xfId="419" applyFont="1" applyFill="1" applyBorder="1" applyAlignment="1">
      <alignment horizontal="center"/>
    </xf>
    <xf numFmtId="0" fontId="97" fillId="0" borderId="0" xfId="527" applyFont="1" applyAlignment="1">
      <alignment horizontal="center"/>
    </xf>
    <xf numFmtId="0" fontId="0" fillId="0" borderId="0" xfId="0" applyFont="1" applyAlignment="1">
      <alignment horizontal="center"/>
    </xf>
    <xf numFmtId="0" fontId="94" fillId="0" borderId="62" xfId="594" applyFont="1" applyBorder="1" applyAlignment="1">
      <alignment horizontal="centerContinuous"/>
    </xf>
    <xf numFmtId="0" fontId="94" fillId="0" borderId="63" xfId="595" applyFont="1" applyBorder="1" applyAlignment="1">
      <alignment horizontal="center" vertical="center"/>
    </xf>
    <xf numFmtId="0" fontId="97" fillId="0" borderId="63" xfId="595" applyFont="1" applyBorder="1" applyAlignment="1">
      <alignment horizontal="center" vertical="center"/>
    </xf>
    <xf numFmtId="0" fontId="99" fillId="0" borderId="63" xfId="595" applyFont="1" applyBorder="1" applyAlignment="1">
      <alignment horizontal="center" vertical="center"/>
    </xf>
    <xf numFmtId="0" fontId="97" fillId="0" borderId="64" xfId="595" applyFont="1" applyBorder="1" applyAlignment="1">
      <alignment horizontal="center" vertical="center"/>
    </xf>
    <xf numFmtId="0" fontId="0" fillId="92" borderId="0" xfId="0" applyFont="1" applyFill="1"/>
    <xf numFmtId="0" fontId="108" fillId="92" borderId="0" xfId="0" applyFont="1" applyFill="1"/>
    <xf numFmtId="0" fontId="111" fillId="92" borderId="0" xfId="0" applyFont="1" applyFill="1"/>
    <xf numFmtId="223" fontId="112" fillId="92" borderId="0" xfId="0" applyNumberFormat="1" applyFont="1" applyFill="1"/>
    <xf numFmtId="0" fontId="108" fillId="92" borderId="65" xfId="0" applyFont="1" applyFill="1" applyBorder="1"/>
    <xf numFmtId="223" fontId="112" fillId="92" borderId="66" xfId="0" applyNumberFormat="1" applyFont="1" applyFill="1" applyBorder="1"/>
    <xf numFmtId="0" fontId="0" fillId="92" borderId="6" xfId="0" applyFont="1" applyFill="1" applyBorder="1"/>
    <xf numFmtId="0" fontId="108" fillId="92" borderId="6" xfId="0" applyFont="1" applyFill="1" applyBorder="1"/>
    <xf numFmtId="223" fontId="108" fillId="92" borderId="66" xfId="0" applyNumberFormat="1" applyFont="1" applyFill="1" applyBorder="1"/>
    <xf numFmtId="223" fontId="110" fillId="92" borderId="66" xfId="0" applyNumberFormat="1" applyFont="1" applyFill="1" applyBorder="1"/>
    <xf numFmtId="0" fontId="115" fillId="0" borderId="0" xfId="484" applyFont="1" applyFill="1" applyBorder="1"/>
    <xf numFmtId="0" fontId="1" fillId="0" borderId="0" xfId="783"/>
    <xf numFmtId="0" fontId="116" fillId="0" borderId="0" xfId="710" applyFont="1" applyFill="1" applyBorder="1" applyAlignment="1"/>
    <xf numFmtId="10" fontId="115" fillId="0" borderId="0" xfId="484" applyNumberFormat="1" applyFont="1" applyFill="1" applyBorder="1"/>
    <xf numFmtId="0" fontId="114" fillId="93" borderId="67" xfId="710" applyFont="1" applyFill="1" applyBorder="1" applyAlignment="1">
      <alignment horizontal="center"/>
    </xf>
    <xf numFmtId="0" fontId="117" fillId="93" borderId="68" xfId="710" applyFont="1" applyFill="1" applyBorder="1" applyAlignment="1">
      <alignment horizontal="center"/>
    </xf>
    <xf numFmtId="0" fontId="117" fillId="93" borderId="93" xfId="710" applyFont="1" applyFill="1" applyBorder="1" applyAlignment="1">
      <alignment horizontal="center"/>
    </xf>
    <xf numFmtId="0" fontId="117" fillId="93" borderId="26" xfId="710" applyFont="1" applyFill="1" applyBorder="1" applyAlignment="1">
      <alignment horizontal="center"/>
    </xf>
    <xf numFmtId="0" fontId="117" fillId="93" borderId="92" xfId="710" applyFont="1" applyFill="1" applyBorder="1" applyAlignment="1">
      <alignment horizontal="center"/>
    </xf>
    <xf numFmtId="0" fontId="117" fillId="93" borderId="94" xfId="710" applyFont="1" applyFill="1" applyBorder="1" applyAlignment="1">
      <alignment horizontal="center"/>
    </xf>
    <xf numFmtId="0" fontId="117" fillId="93" borderId="69" xfId="710" applyFont="1" applyFill="1" applyBorder="1" applyAlignment="1">
      <alignment horizontal="center"/>
    </xf>
    <xf numFmtId="0" fontId="114" fillId="93" borderId="70" xfId="710" applyFont="1" applyFill="1" applyBorder="1" applyAlignment="1"/>
    <xf numFmtId="0" fontId="117" fillId="93" borderId="71" xfId="710" applyFont="1" applyFill="1" applyBorder="1" applyAlignment="1">
      <alignment horizontal="center"/>
    </xf>
    <xf numFmtId="224" fontId="117" fillId="93" borderId="88" xfId="710" applyNumberFormat="1" applyFont="1" applyFill="1" applyBorder="1" applyAlignment="1">
      <alignment horizontal="center"/>
    </xf>
    <xf numFmtId="224" fontId="117" fillId="93" borderId="95" xfId="710" applyNumberFormat="1" applyFont="1" applyFill="1" applyBorder="1" applyAlignment="1">
      <alignment horizontal="center"/>
    </xf>
    <xf numFmtId="224" fontId="117" fillId="93" borderId="71" xfId="710" applyNumberFormat="1" applyFont="1" applyFill="1" applyBorder="1" applyAlignment="1">
      <alignment horizontal="center"/>
    </xf>
    <xf numFmtId="9" fontId="117" fillId="93" borderId="72" xfId="710" applyNumberFormat="1" applyFont="1" applyFill="1" applyBorder="1" applyAlignment="1">
      <alignment horizontal="center"/>
    </xf>
    <xf numFmtId="0" fontId="115" fillId="0" borderId="13" xfId="484" applyFont="1" applyFill="1" applyBorder="1"/>
    <xf numFmtId="0" fontId="114" fillId="0" borderId="67" xfId="710" applyFont="1" applyFill="1" applyBorder="1" applyAlignment="1"/>
    <xf numFmtId="0" fontId="116" fillId="0" borderId="68" xfId="710" applyFont="1" applyFill="1" applyBorder="1" applyAlignment="1">
      <alignment horizontal="center"/>
    </xf>
    <xf numFmtId="10" fontId="116" fillId="0" borderId="68" xfId="710" applyNumberFormat="1" applyFont="1" applyFill="1" applyBorder="1" applyAlignment="1">
      <alignment horizontal="center"/>
    </xf>
    <xf numFmtId="2" fontId="116" fillId="0" borderId="68" xfId="710" applyNumberFormat="1" applyFont="1" applyFill="1" applyBorder="1" applyAlignment="1">
      <alignment horizontal="center"/>
    </xf>
    <xf numFmtId="224" fontId="116" fillId="0" borderId="68" xfId="634" applyNumberFormat="1" applyFont="1" applyFill="1" applyBorder="1" applyAlignment="1">
      <alignment horizontal="center"/>
    </xf>
    <xf numFmtId="224" fontId="116" fillId="0" borderId="74" xfId="634" applyNumberFormat="1" applyFont="1" applyFill="1" applyBorder="1" applyAlignment="1">
      <alignment horizontal="center"/>
    </xf>
    <xf numFmtId="2" fontId="117" fillId="0" borderId="69" xfId="710" applyNumberFormat="1" applyFont="1" applyFill="1" applyBorder="1" applyAlignment="1">
      <alignment horizontal="center"/>
    </xf>
    <xf numFmtId="0" fontId="115" fillId="0" borderId="73" xfId="710" applyFont="1" applyFill="1" applyBorder="1" applyAlignment="1">
      <alignment horizontal="center"/>
    </xf>
    <xf numFmtId="4" fontId="116" fillId="0" borderId="74" xfId="781" applyNumberFormat="1" applyFont="1" applyFill="1" applyBorder="1" applyAlignment="1">
      <alignment horizontal="center"/>
    </xf>
    <xf numFmtId="4" fontId="116" fillId="0" borderId="74" xfId="710" applyNumberFormat="1" applyFont="1" applyFill="1" applyBorder="1" applyAlignment="1">
      <alignment horizontal="right"/>
    </xf>
    <xf numFmtId="4" fontId="116" fillId="0" borderId="74" xfId="710" applyNumberFormat="1" applyFont="1" applyFill="1" applyBorder="1" applyAlignment="1">
      <alignment horizontal="center"/>
    </xf>
    <xf numFmtId="4" fontId="116" fillId="0" borderId="74" xfId="781" applyNumberFormat="1" applyFont="1" applyFill="1" applyBorder="1" applyAlignment="1"/>
    <xf numFmtId="4" fontId="116" fillId="0" borderId="75" xfId="710" applyNumberFormat="1" applyFont="1" applyFill="1" applyBorder="1" applyAlignment="1"/>
    <xf numFmtId="4" fontId="115" fillId="0" borderId="0" xfId="484" applyNumberFormat="1" applyFont="1" applyFill="1" applyBorder="1"/>
    <xf numFmtId="0" fontId="115" fillId="0" borderId="70" xfId="710" applyFont="1" applyFill="1" applyBorder="1" applyAlignment="1">
      <alignment horizontal="center"/>
    </xf>
    <xf numFmtId="1" fontId="116" fillId="0" borderId="71" xfId="781" applyNumberFormat="1" applyFont="1" applyFill="1" applyBorder="1" applyAlignment="1">
      <alignment horizontal="center"/>
    </xf>
    <xf numFmtId="9" fontId="116" fillId="0" borderId="71" xfId="782" applyFont="1" applyFill="1" applyBorder="1" applyAlignment="1">
      <alignment horizontal="center"/>
    </xf>
    <xf numFmtId="2" fontId="116" fillId="0" borderId="71" xfId="710" applyNumberFormat="1" applyFont="1" applyFill="1" applyBorder="1" applyAlignment="1">
      <alignment horizontal="center"/>
    </xf>
    <xf numFmtId="2" fontId="116" fillId="0" borderId="71" xfId="781" applyNumberFormat="1" applyFont="1" applyFill="1" applyBorder="1" applyAlignment="1">
      <alignment horizontal="center"/>
    </xf>
    <xf numFmtId="2" fontId="116" fillId="0" borderId="71" xfId="781" applyNumberFormat="1" applyFont="1" applyFill="1" applyBorder="1" applyAlignment="1"/>
    <xf numFmtId="2" fontId="116" fillId="0" borderId="72" xfId="710" applyNumberFormat="1" applyFont="1" applyFill="1" applyBorder="1" applyAlignment="1"/>
    <xf numFmtId="0" fontId="120" fillId="0" borderId="76" xfId="710" applyFont="1" applyFill="1" applyBorder="1" applyAlignment="1"/>
    <xf numFmtId="0" fontId="116" fillId="0" borderId="77" xfId="710" applyFont="1" applyFill="1" applyBorder="1" applyAlignment="1">
      <alignment horizontal="center"/>
    </xf>
    <xf numFmtId="9" fontId="116" fillId="0" borderId="77" xfId="710" applyNumberFormat="1" applyFont="1" applyFill="1" applyBorder="1" applyAlignment="1">
      <alignment horizontal="center"/>
    </xf>
    <xf numFmtId="2" fontId="116" fillId="0" borderId="77" xfId="710" applyNumberFormat="1" applyFont="1" applyFill="1" applyBorder="1" applyAlignment="1">
      <alignment horizontal="center"/>
    </xf>
    <xf numFmtId="224" fontId="116" fillId="0" borderId="77" xfId="634" applyNumberFormat="1" applyFont="1" applyFill="1" applyBorder="1" applyAlignment="1">
      <alignment horizontal="center"/>
    </xf>
    <xf numFmtId="2" fontId="117" fillId="0" borderId="78" xfId="710" applyNumberFormat="1" applyFont="1" applyFill="1" applyBorder="1" applyAlignment="1">
      <alignment horizontal="center"/>
    </xf>
    <xf numFmtId="0" fontId="115" fillId="0" borderId="79" xfId="710" applyFont="1" applyFill="1" applyBorder="1" applyAlignment="1">
      <alignment horizontal="center"/>
    </xf>
    <xf numFmtId="4" fontId="116" fillId="0" borderId="80" xfId="710" applyNumberFormat="1" applyFont="1" applyFill="1" applyBorder="1" applyAlignment="1"/>
    <xf numFmtId="0" fontId="115" fillId="0" borderId="81" xfId="710" applyFont="1" applyFill="1" applyBorder="1" applyAlignment="1">
      <alignment horizontal="center"/>
    </xf>
    <xf numFmtId="1" fontId="116" fillId="0" borderId="82" xfId="781" applyNumberFormat="1" applyFont="1" applyFill="1" applyBorder="1" applyAlignment="1">
      <alignment horizontal="center"/>
    </xf>
    <xf numFmtId="9" fontId="116" fillId="0" borderId="82" xfId="782" applyFont="1" applyFill="1" applyBorder="1" applyAlignment="1">
      <alignment horizontal="center"/>
    </xf>
    <xf numFmtId="2" fontId="116" fillId="0" borderId="82" xfId="710" applyNumberFormat="1" applyFont="1" applyFill="1" applyBorder="1" applyAlignment="1">
      <alignment horizontal="center"/>
    </xf>
    <xf numFmtId="4" fontId="116" fillId="0" borderId="82" xfId="781" applyNumberFormat="1" applyFont="1" applyFill="1" applyBorder="1" applyAlignment="1">
      <alignment horizontal="center"/>
    </xf>
    <xf numFmtId="2" fontId="116" fillId="0" borderId="82" xfId="781" applyNumberFormat="1" applyFont="1" applyFill="1" applyBorder="1" applyAlignment="1"/>
    <xf numFmtId="2" fontId="116" fillId="0" borderId="83" xfId="710" applyNumberFormat="1" applyFont="1" applyFill="1" applyBorder="1" applyAlignment="1"/>
    <xf numFmtId="10" fontId="116" fillId="0" borderId="77" xfId="710" applyNumberFormat="1" applyFont="1" applyFill="1" applyBorder="1" applyAlignment="1">
      <alignment horizontal="center"/>
    </xf>
    <xf numFmtId="0" fontId="115" fillId="0" borderId="0" xfId="710" applyFont="1" applyFill="1" applyBorder="1" applyAlignment="1"/>
    <xf numFmtId="4" fontId="116" fillId="0" borderId="0" xfId="710" applyNumberFormat="1" applyFont="1" applyFill="1" applyBorder="1" applyAlignment="1"/>
    <xf numFmtId="0" fontId="119" fillId="0" borderId="84" xfId="710" applyFont="1" applyFill="1" applyBorder="1" applyAlignment="1">
      <alignment horizontal="center"/>
    </xf>
    <xf numFmtId="4" fontId="117" fillId="93" borderId="85" xfId="710" applyNumberFormat="1" applyFont="1" applyFill="1" applyBorder="1" applyAlignment="1">
      <alignment horizontal="center"/>
    </xf>
    <xf numFmtId="0" fontId="117" fillId="93" borderId="86" xfId="710" applyFont="1" applyFill="1" applyBorder="1" applyAlignment="1">
      <alignment horizontal="center"/>
    </xf>
    <xf numFmtId="4" fontId="117" fillId="94" borderId="85" xfId="710" applyNumberFormat="1" applyFont="1" applyFill="1" applyBorder="1" applyAlignment="1">
      <alignment horizontal="right"/>
    </xf>
    <xf numFmtId="4" fontId="117" fillId="94" borderId="87" xfId="710" applyNumberFormat="1" applyFont="1" applyFill="1" applyBorder="1" applyAlignment="1">
      <alignment horizontal="right"/>
    </xf>
    <xf numFmtId="0" fontId="119" fillId="0" borderId="0" xfId="710" applyFont="1" applyFill="1" applyBorder="1" applyAlignment="1">
      <alignment horizontal="center"/>
    </xf>
    <xf numFmtId="0" fontId="117" fillId="0" borderId="0" xfId="710" applyFont="1" applyFill="1" applyBorder="1" applyAlignment="1">
      <alignment horizontal="center"/>
    </xf>
    <xf numFmtId="4" fontId="117" fillId="0" borderId="0" xfId="710" applyNumberFormat="1" applyFont="1" applyFill="1" applyBorder="1" applyAlignment="1">
      <alignment horizontal="right"/>
    </xf>
    <xf numFmtId="224" fontId="117" fillId="0" borderId="0" xfId="634" applyNumberFormat="1" applyFont="1" applyFill="1" applyBorder="1" applyAlignment="1">
      <alignment horizontal="right"/>
    </xf>
    <xf numFmtId="0" fontId="119" fillId="0" borderId="91" xfId="710" applyFont="1" applyFill="1" applyBorder="1" applyAlignment="1">
      <alignment horizontal="center"/>
    </xf>
    <xf numFmtId="224" fontId="117" fillId="93" borderId="39" xfId="634" applyNumberFormat="1" applyFont="1" applyFill="1" applyBorder="1" applyAlignment="1">
      <alignment horizontal="center"/>
    </xf>
    <xf numFmtId="0" fontId="117" fillId="0" borderId="86" xfId="710" applyFont="1" applyFill="1" applyBorder="1" applyAlignment="1">
      <alignment horizontal="center"/>
    </xf>
    <xf numFmtId="4" fontId="117" fillId="0" borderId="85" xfId="710" applyNumberFormat="1" applyFont="1" applyFill="1" applyBorder="1" applyAlignment="1"/>
    <xf numFmtId="4" fontId="117" fillId="0" borderId="87" xfId="710" applyNumberFormat="1" applyFont="1" applyFill="1" applyBorder="1" applyAlignment="1">
      <alignment horizontal="right"/>
    </xf>
    <xf numFmtId="0" fontId="117" fillId="0" borderId="0" xfId="710" applyFont="1" applyFill="1" applyBorder="1" applyAlignment="1"/>
    <xf numFmtId="4" fontId="117" fillId="0" borderId="0" xfId="710" applyNumberFormat="1" applyFont="1" applyFill="1" applyBorder="1" applyAlignment="1"/>
    <xf numFmtId="9" fontId="117" fillId="0" borderId="0" xfId="634" applyFont="1" applyFill="1" applyBorder="1" applyAlignment="1"/>
    <xf numFmtId="4" fontId="117" fillId="0" borderId="90" xfId="710" applyNumberFormat="1" applyFont="1" applyFill="1" applyBorder="1" applyAlignment="1"/>
    <xf numFmtId="4" fontId="117" fillId="0" borderId="90" xfId="710" applyNumberFormat="1" applyFont="1" applyFill="1" applyBorder="1" applyAlignment="1">
      <alignment horizontal="right"/>
    </xf>
    <xf numFmtId="9" fontId="117" fillId="0" borderId="90" xfId="634" applyFont="1" applyFill="1" applyBorder="1" applyAlignment="1"/>
    <xf numFmtId="9" fontId="117" fillId="0" borderId="92" xfId="634" applyFont="1" applyFill="1" applyBorder="1" applyAlignment="1"/>
    <xf numFmtId="4" fontId="117" fillId="0" borderId="92" xfId="710" applyNumberFormat="1" applyFont="1" applyFill="1" applyBorder="1" applyAlignment="1"/>
    <xf numFmtId="0" fontId="119" fillId="0" borderId="89" xfId="710" applyFont="1" applyFill="1" applyBorder="1" applyAlignment="1">
      <alignment horizontal="center"/>
    </xf>
    <xf numFmtId="224" fontId="117" fillId="93" borderId="85" xfId="634" applyNumberFormat="1" applyFont="1" applyFill="1" applyBorder="1" applyAlignment="1">
      <alignment horizontal="center"/>
    </xf>
    <xf numFmtId="0" fontId="117" fillId="0" borderId="85" xfId="710" applyFont="1" applyFill="1" applyBorder="1" applyAlignment="1">
      <alignment horizontal="center"/>
    </xf>
    <xf numFmtId="224" fontId="117" fillId="0" borderId="0" xfId="634" applyNumberFormat="1" applyFont="1" applyFill="1" applyBorder="1" applyAlignment="1"/>
    <xf numFmtId="0" fontId="116" fillId="0" borderId="90" xfId="710" applyFont="1" applyFill="1" applyBorder="1" applyAlignment="1"/>
    <xf numFmtId="0" fontId="117" fillId="0" borderId="90" xfId="710" applyFont="1" applyFill="1" applyBorder="1" applyAlignment="1">
      <alignment horizontal="center"/>
    </xf>
    <xf numFmtId="0" fontId="117" fillId="94" borderId="89" xfId="710" applyFont="1" applyFill="1" applyBorder="1" applyAlignment="1"/>
    <xf numFmtId="0" fontId="116" fillId="94" borderId="85" xfId="710" applyFont="1" applyFill="1" applyBorder="1" applyAlignment="1"/>
    <xf numFmtId="0" fontId="117" fillId="94" borderId="85" xfId="710" applyFont="1" applyFill="1" applyBorder="1" applyAlignment="1">
      <alignment horizontal="center"/>
    </xf>
    <xf numFmtId="4" fontId="117" fillId="94" borderId="85" xfId="710" applyNumberFormat="1" applyFont="1" applyFill="1" applyBorder="1" applyAlignment="1"/>
    <xf numFmtId="4" fontId="117" fillId="94" borderId="87" xfId="710" applyNumberFormat="1" applyFont="1" applyFill="1" applyBorder="1" applyAlignment="1"/>
    <xf numFmtId="0" fontId="116" fillId="0" borderId="0" xfId="784" applyFont="1" applyFill="1" applyBorder="1" applyAlignment="1"/>
    <xf numFmtId="4" fontId="116" fillId="0" borderId="0" xfId="784" applyNumberFormat="1" applyFont="1" applyFill="1" applyBorder="1" applyAlignment="1"/>
    <xf numFmtId="4" fontId="118" fillId="0" borderId="0" xfId="710" applyNumberFormat="1" applyFont="1" applyFill="1" applyBorder="1" applyAlignment="1"/>
    <xf numFmtId="4" fontId="119" fillId="0" borderId="0" xfId="484" applyNumberFormat="1" applyFont="1" applyFill="1" applyBorder="1"/>
    <xf numFmtId="226" fontId="119" fillId="0" borderId="0" xfId="484" applyNumberFormat="1" applyFont="1" applyFill="1" applyBorder="1"/>
    <xf numFmtId="0" fontId="119" fillId="0" borderId="0" xfId="484" applyFont="1" applyFill="1" applyBorder="1"/>
    <xf numFmtId="1" fontId="115" fillId="0" borderId="0" xfId="484" applyNumberFormat="1" applyFont="1" applyFill="1" applyBorder="1"/>
    <xf numFmtId="226" fontId="119" fillId="0" borderId="13" xfId="785" applyNumberFormat="1" applyFont="1" applyFill="1" applyBorder="1"/>
    <xf numFmtId="226" fontId="119" fillId="0" borderId="13" xfId="484" applyNumberFormat="1" applyFont="1" applyFill="1" applyBorder="1"/>
    <xf numFmtId="226" fontId="119" fillId="92" borderId="13" xfId="484" applyNumberFormat="1" applyFont="1" applyFill="1" applyBorder="1"/>
    <xf numFmtId="0" fontId="109" fillId="0" borderId="14" xfId="595" applyFont="1" applyBorder="1" applyAlignment="1">
      <alignment horizontal="center" vertical="center" wrapText="1"/>
    </xf>
    <xf numFmtId="0" fontId="109" fillId="0" borderId="29" xfId="595" applyFont="1" applyBorder="1" applyAlignment="1">
      <alignment horizontal="center" vertical="center" wrapText="1"/>
    </xf>
    <xf numFmtId="0" fontId="94" fillId="0" borderId="27" xfId="595" applyFont="1" applyBorder="1" applyAlignment="1">
      <alignment horizontal="center" vertical="center" wrapText="1"/>
    </xf>
    <xf numFmtId="0" fontId="94" fillId="0" borderId="61" xfId="595" applyFont="1" applyBorder="1" applyAlignment="1">
      <alignment horizontal="center" vertical="center" wrapText="1"/>
    </xf>
    <xf numFmtId="0" fontId="114" fillId="0" borderId="0" xfId="710" applyFont="1" applyFill="1" applyBorder="1" applyAlignment="1">
      <alignment horizontal="center"/>
    </xf>
  </cellXfs>
  <cellStyles count="786">
    <cellStyle name="_18-29 рейтинги+" xfId="1"/>
    <cellStyle name="_2_MP_CLs_SamsungOmnia_Oct'08" xfId="2"/>
    <cellStyle name="_21 01 RESTRUCT льдорадо radio mpl  18 января - 31 Январяя 2010" xfId="3"/>
    <cellStyle name="_DSC promo_radio_april_20 03 08 (updated)" xfId="4"/>
    <cellStyle name="_DSC promo_radio_april_20 03 08 (updated) 2" xfId="5"/>
    <cellStyle name="_GALA Beeline" xfId="6"/>
    <cellStyle name="_GALA Beeline 2" xfId="7"/>
    <cellStyle name="_Internet-sites_recommendation_0908_" xfId="8"/>
    <cellStyle name="_Internet-sites_recommendation_0908__02_06_Samsung_Photocameras_actual" xfId="9"/>
    <cellStyle name="_Internet-sites_recommendation_0908__14_05_Barni_useful" xfId="10"/>
    <cellStyle name="_Internet-sites_recommendation_0908__14_06_Western_Union_Privat24" xfId="11"/>
    <cellStyle name="_Internet-sites_recommendation_0908__16_06_Western_Union_Privat24" xfId="12"/>
    <cellStyle name="_Internet-sites_recommendation_0908__17_06_Luyks_Wi-Fi_digital" xfId="13"/>
    <cellStyle name="_Internet-sites_recommendation_0908__21_06_Luyks_Wi-Fi_digital" xfId="14"/>
    <cellStyle name="_Internet-sites_recommendation_0908__30_06_Context" xfId="15"/>
    <cellStyle name="_Internet-sites_recommendation_0908__In Budget   Barni Internet plan" xfId="16"/>
    <cellStyle name="_Internet-sites_recommendation_0908__In Budget   Barni non-standard" xfId="17"/>
    <cellStyle name="_Internet-sites_recommendation_0908__In Budget   Barni SMM" xfId="18"/>
    <cellStyle name="_Internet-sites_recommendation_0908__In Budget   Barni useful" xfId="19"/>
    <cellStyle name="_Internet-sites_recommendation_0908__Internet_M-plan_17 06 2010" xfId="20"/>
    <cellStyle name="_Internet-sites_recommendation_0908__Link PMU Kazantip" xfId="21"/>
    <cellStyle name="_Internet-sites_recommendation_0908__MP_Avon_Voices_16 11 10" xfId="22"/>
    <cellStyle name="_Internet-sites_recommendation_0908__MP_Flydubai_31 05 internet" xfId="23"/>
    <cellStyle name="_Internet-sites_recommendation_0908__MP_Lyuks_Internet_Fish_24 01" xfId="24"/>
    <cellStyle name="_Internet-sites_recommendation_0908__MP_Lyuks_Internet_Fish_26 01" xfId="25"/>
    <cellStyle name="_Internet-sites_recommendation_0908__MP_Milka_Internet_12-01_Snowman_Dec 06-Jan 23_26 11_#" xfId="26"/>
    <cellStyle name="_Internet-sites_recommendation_0908__MP_Samsung_Galaxy_digital_16 11 10" xfId="27"/>
    <cellStyle name="_Internet-sites_recommendation_0908__PMU.Kazantip.Internet.jul09.v8" xfId="28"/>
    <cellStyle name="_Internet-sites_recommendation_0908__Recommended   Barni non-standard" xfId="29"/>
    <cellStyle name="_Internet-sites_recommendation_0908__Recommended   Barni SMM" xfId="30"/>
    <cellStyle name="_Internet-sites_recommendation_0908__Recommended   Barni useful" xfId="31"/>
    <cellStyle name="_Internet-sites_recommendation_0908__Samsung_Galaxy_context_ads" xfId="32"/>
    <cellStyle name="_Internet-sites_recommendation_0908__Samsung_photocameraPL150_context_may-june (2)" xfId="33"/>
    <cellStyle name="_Internet-sites_recommendation_0908__Базовые.Требования.к.Баннерам" xfId="34"/>
    <cellStyle name="_Internet-sites_recommendation_0908__Копия 22_06_Avon_Safari" xfId="35"/>
    <cellStyle name="_LM_2ndWave_Ex'95" xfId="36"/>
    <cellStyle name="_LM_2ndWave_Ex'95 2" xfId="37"/>
    <cellStyle name="_Marlboro_Internet_media-plan_120809" xfId="38"/>
    <cellStyle name="_mp 1" xfId="39"/>
    <cellStyle name="_mp 1 2" xfId="40"/>
    <cellStyle name="_mp Samsung Vac 15_05 - 15_06" xfId="41"/>
    <cellStyle name="_PERSONAL" xfId="42"/>
    <cellStyle name="_PERSONAL 2" xfId="43"/>
    <cellStyle name="_PERSONAL_1" xfId="44"/>
    <cellStyle name="_Samsung Monte radio plan MAY" xfId="45"/>
    <cellStyle name="_TMP Samsung Monte radio plan MAY" xfId="46"/>
    <cellStyle name="_План Радио кампаний" xfId="47"/>
    <cellStyle name="_Регины самсунг Samsung Monte radio plan MAY" xfId="48"/>
    <cellStyle name="_рейтинги  Samsung Vac 15_05 - 15_06" xfId="49"/>
    <cellStyle name="_рейтинги  Samsung Vac 15_05 - 15_06 2" xfId="50"/>
    <cellStyle name="_рейтинги cеть 25_45 Ср+" xfId="51"/>
    <cellStyle name="_рейтинги cеть 25_45 Ср+ 2" xfId="52"/>
    <cellStyle name="_рейтинги киев сеть 16-25 18-30" xfId="53"/>
    <cellStyle name="_рейтинги киев сеть 16-25 18-30 2" xfId="54"/>
    <cellStyle name="_Сводная радио 2010" xfId="55"/>
    <cellStyle name="_Сводная радио 2010 2" xfId="56"/>
    <cellStyle name="_ЦЕНЫ нью" xfId="57"/>
    <cellStyle name="_ЦЕНЫ нью 2" xfId="58"/>
    <cellStyle name="=C:\WINNT\SYSTEM32\COMMAND.COM" xfId="59"/>
    <cellStyle name="=C:\WINNT\SYSTEM32\COMMAND.COM 2" xfId="60"/>
    <cellStyle name="20% - Accent1 2" xfId="61"/>
    <cellStyle name="20% - Accent1 2 2" xfId="62"/>
    <cellStyle name="20% - Accent1 2 3" xfId="63"/>
    <cellStyle name="20% - Accent1 2 4" xfId="64"/>
    <cellStyle name="20% - Accent1 2 5" xfId="65"/>
    <cellStyle name="20% - Accent2 2" xfId="66"/>
    <cellStyle name="20% - Accent2 2 2" xfId="67"/>
    <cellStyle name="20% - Accent2 2 3" xfId="68"/>
    <cellStyle name="20% - Accent2 2 4" xfId="69"/>
    <cellStyle name="20% - Accent2 2 5" xfId="70"/>
    <cellStyle name="20% - Accent3 2" xfId="71"/>
    <cellStyle name="20% - Accent3 2 2" xfId="72"/>
    <cellStyle name="20% - Accent3 2 3" xfId="73"/>
    <cellStyle name="20% - Accent3 2 4" xfId="74"/>
    <cellStyle name="20% - Accent3 2 5" xfId="75"/>
    <cellStyle name="20% - Accent4 2" xfId="76"/>
    <cellStyle name="20% - Accent4 2 2" xfId="77"/>
    <cellStyle name="20% - Accent4 2 3" xfId="78"/>
    <cellStyle name="20% - Accent4 2 4" xfId="79"/>
    <cellStyle name="20% - Accent4 2 5" xfId="80"/>
    <cellStyle name="20% - Accent5 2" xfId="81"/>
    <cellStyle name="20% - Accent5 2 2" xfId="82"/>
    <cellStyle name="20% - Accent5 2 3" xfId="83"/>
    <cellStyle name="20% - Accent5 2 4" xfId="84"/>
    <cellStyle name="20% - Accent5 2 5" xfId="85"/>
    <cellStyle name="20% - Accent6 2" xfId="86"/>
    <cellStyle name="20% - Accent6 2 2" xfId="87"/>
    <cellStyle name="20% - Accent6 2 3" xfId="88"/>
    <cellStyle name="20% - Accent6 2 4" xfId="89"/>
    <cellStyle name="20% - Accent6 2 5" xfId="90"/>
    <cellStyle name="20% - Акцент1" xfId="91"/>
    <cellStyle name="20% - Акцент1 2" xfId="92"/>
    <cellStyle name="20% - Акцент2" xfId="93"/>
    <cellStyle name="20% - Акцент2 2" xfId="94"/>
    <cellStyle name="20% - Акцент3" xfId="95"/>
    <cellStyle name="20% - Акцент3 2" xfId="96"/>
    <cellStyle name="20% - Акцент4" xfId="97"/>
    <cellStyle name="20% - Акцент4 2" xfId="98"/>
    <cellStyle name="20% - Акцент5" xfId="99"/>
    <cellStyle name="20% - Акцент5 2" xfId="100"/>
    <cellStyle name="20% - Акцент6" xfId="101"/>
    <cellStyle name="20% - Акцент6 2" xfId="102"/>
    <cellStyle name="40% - Accent1 2" xfId="103"/>
    <cellStyle name="40% - Accent1 2 2" xfId="104"/>
    <cellStyle name="40% - Accent1 2 3" xfId="105"/>
    <cellStyle name="40% - Accent1 2 4" xfId="106"/>
    <cellStyle name="40% - Accent1 2 5" xfId="107"/>
    <cellStyle name="40% - Accent2 2" xfId="108"/>
    <cellStyle name="40% - Accent2 2 2" xfId="109"/>
    <cellStyle name="40% - Accent2 2 3" xfId="110"/>
    <cellStyle name="40% - Accent2 2 4" xfId="111"/>
    <cellStyle name="40% - Accent2 2 5" xfId="112"/>
    <cellStyle name="40% - Accent3 2" xfId="113"/>
    <cellStyle name="40% - Accent3 2 2" xfId="114"/>
    <cellStyle name="40% - Accent3 2 3" xfId="115"/>
    <cellStyle name="40% - Accent3 2 4" xfId="116"/>
    <cellStyle name="40% - Accent3 2 5" xfId="117"/>
    <cellStyle name="40% - Accent4 2" xfId="118"/>
    <cellStyle name="40% - Accent4 2 2" xfId="119"/>
    <cellStyle name="40% - Accent4 2 3" xfId="120"/>
    <cellStyle name="40% - Accent4 2 4" xfId="121"/>
    <cellStyle name="40% - Accent4 2 5" xfId="122"/>
    <cellStyle name="40% - Accent5 2" xfId="123"/>
    <cellStyle name="40% - Accent5 2 2" xfId="124"/>
    <cellStyle name="40% - Accent5 2 3" xfId="125"/>
    <cellStyle name="40% - Accent5 2 4" xfId="126"/>
    <cellStyle name="40% - Accent5 2 5" xfId="127"/>
    <cellStyle name="40% - Accent6 2" xfId="128"/>
    <cellStyle name="40% - Accent6 2 2" xfId="129"/>
    <cellStyle name="40% - Accent6 2 3" xfId="130"/>
    <cellStyle name="40% - Accent6 2 4" xfId="131"/>
    <cellStyle name="40% - Accent6 2 5" xfId="132"/>
    <cellStyle name="40% - Акцент1" xfId="133"/>
    <cellStyle name="40% - Акцент1 2" xfId="134"/>
    <cellStyle name="40% - Акцент2" xfId="135"/>
    <cellStyle name="40% - Акцент2 2" xfId="136"/>
    <cellStyle name="40% - Акцент3" xfId="137"/>
    <cellStyle name="40% - Акцент3 2" xfId="138"/>
    <cellStyle name="40% - Акцент4" xfId="139"/>
    <cellStyle name="40% - Акцент4 2" xfId="140"/>
    <cellStyle name="40% - Акцент5" xfId="141"/>
    <cellStyle name="40% - Акцент5 2" xfId="142"/>
    <cellStyle name="40% - Акцент6" xfId="143"/>
    <cellStyle name="40% - Акцент6 2" xfId="144"/>
    <cellStyle name="60% - Accent1 2" xfId="145"/>
    <cellStyle name="60% - Accent1 2 2" xfId="146"/>
    <cellStyle name="60% - Accent1 2 3" xfId="147"/>
    <cellStyle name="60% - Accent2 2" xfId="148"/>
    <cellStyle name="60% - Accent2 2 2" xfId="149"/>
    <cellStyle name="60% - Accent2 2 3" xfId="150"/>
    <cellStyle name="60% - Accent3 2" xfId="151"/>
    <cellStyle name="60% - Accent3 2 2" xfId="152"/>
    <cellStyle name="60% - Accent3 2 3" xfId="153"/>
    <cellStyle name="60% - Accent4 2" xfId="154"/>
    <cellStyle name="60% - Accent4 2 2" xfId="155"/>
    <cellStyle name="60% - Accent4 2 3" xfId="156"/>
    <cellStyle name="60% - Accent5 2" xfId="157"/>
    <cellStyle name="60% - Accent5 2 2" xfId="158"/>
    <cellStyle name="60% - Accent5 2 3" xfId="159"/>
    <cellStyle name="60% - Accent6 2" xfId="160"/>
    <cellStyle name="60% - Accent6 2 2" xfId="161"/>
    <cellStyle name="60% - Accent6 2 3" xfId="162"/>
    <cellStyle name="60% - Акцент1" xfId="163"/>
    <cellStyle name="60% - Акцент2" xfId="164"/>
    <cellStyle name="60% - Акцент3" xfId="165"/>
    <cellStyle name="60% - Акцент4" xfId="166"/>
    <cellStyle name="60% - Акцент5" xfId="167"/>
    <cellStyle name="60% - Акцент6" xfId="168"/>
    <cellStyle name="Accent1 - 20%" xfId="169"/>
    <cellStyle name="Accent1 - 20% 2" xfId="170"/>
    <cellStyle name="Accent1 - 40%" xfId="171"/>
    <cellStyle name="Accent1 - 40% 2" xfId="172"/>
    <cellStyle name="Accent1 - 60%" xfId="173"/>
    <cellStyle name="Accent1 - 60% 2" xfId="174"/>
    <cellStyle name="Accent1 2" xfId="175"/>
    <cellStyle name="Accent1 2 2" xfId="176"/>
    <cellStyle name="Accent1 2 3" xfId="177"/>
    <cellStyle name="Accent2 - 20%" xfId="178"/>
    <cellStyle name="Accent2 - 20% 2" xfId="179"/>
    <cellStyle name="Accent2 - 40%" xfId="180"/>
    <cellStyle name="Accent2 - 40% 2" xfId="181"/>
    <cellStyle name="Accent2 - 60%" xfId="182"/>
    <cellStyle name="Accent2 - 60% 2" xfId="183"/>
    <cellStyle name="Accent2 2" xfId="184"/>
    <cellStyle name="Accent2 2 2" xfId="185"/>
    <cellStyle name="Accent2 2 3" xfId="186"/>
    <cellStyle name="Accent3 - 20%" xfId="187"/>
    <cellStyle name="Accent3 - 20% 2" xfId="188"/>
    <cellStyle name="Accent3 - 40%" xfId="189"/>
    <cellStyle name="Accent3 - 40% 2" xfId="190"/>
    <cellStyle name="Accent3 - 60%" xfId="191"/>
    <cellStyle name="Accent3 - 60% 2" xfId="192"/>
    <cellStyle name="Accent3 2" xfId="193"/>
    <cellStyle name="Accent3 2 2" xfId="194"/>
    <cellStyle name="Accent3 2 3" xfId="195"/>
    <cellStyle name="Accent4 - 20%" xfId="196"/>
    <cellStyle name="Accent4 - 20% 2" xfId="197"/>
    <cellStyle name="Accent4 - 40%" xfId="198"/>
    <cellStyle name="Accent4 - 40% 2" xfId="199"/>
    <cellStyle name="Accent4 - 60%" xfId="200"/>
    <cellStyle name="Accent4 - 60% 2" xfId="201"/>
    <cellStyle name="Accent4 2" xfId="202"/>
    <cellStyle name="Accent4 2 2" xfId="203"/>
    <cellStyle name="Accent4 2 3" xfId="204"/>
    <cellStyle name="Accent5 - 20%" xfId="205"/>
    <cellStyle name="Accent5 - 20% 2" xfId="206"/>
    <cellStyle name="Accent5 - 40%" xfId="207"/>
    <cellStyle name="Accent5 - 40% 2" xfId="208"/>
    <cellStyle name="Accent5 - 60%" xfId="209"/>
    <cellStyle name="Accent5 - 60% 2" xfId="210"/>
    <cellStyle name="Accent5 2" xfId="211"/>
    <cellStyle name="Accent5 2 2" xfId="212"/>
    <cellStyle name="Accent5 2 3" xfId="213"/>
    <cellStyle name="Accent6 - 20%" xfId="214"/>
    <cellStyle name="Accent6 - 20% 2" xfId="215"/>
    <cellStyle name="Accent6 - 40%" xfId="216"/>
    <cellStyle name="Accent6 - 40% 2" xfId="217"/>
    <cellStyle name="Accent6 - 60%" xfId="218"/>
    <cellStyle name="Accent6 - 60% 2" xfId="219"/>
    <cellStyle name="Accent6 2" xfId="220"/>
    <cellStyle name="Accent6 2 2" xfId="221"/>
    <cellStyle name="Accent6 2 3" xfId="222"/>
    <cellStyle name="AT" xfId="223"/>
    <cellStyle name="Bad 2" xfId="224"/>
    <cellStyle name="Bad 2 2" xfId="225"/>
    <cellStyle name="Bad 2 3" xfId="226"/>
    <cellStyle name="blocked" xfId="227"/>
    <cellStyle name="blocked 2" xfId="228"/>
    <cellStyle name="Border" xfId="229"/>
    <cellStyle name="Border 2" xfId="230"/>
    <cellStyle name="Border 3" xfId="231"/>
    <cellStyle name="Calc Currency (0)" xfId="232"/>
    <cellStyle name="Calc Currency (0) 2" xfId="233"/>
    <cellStyle name="Calc Currency (0) 3" xfId="234"/>
    <cellStyle name="Calc Currency (2)" xfId="235"/>
    <cellStyle name="Calc Percent (0)" xfId="236"/>
    <cellStyle name="Calc Percent (1)" xfId="237"/>
    <cellStyle name="Calc Percent (2)" xfId="238"/>
    <cellStyle name="Calc Units (0)" xfId="239"/>
    <cellStyle name="Calc Units (0) 2" xfId="240"/>
    <cellStyle name="Calc Units (1)" xfId="241"/>
    <cellStyle name="Calc Units (2)" xfId="242"/>
    <cellStyle name="Calculation 2" xfId="243"/>
    <cellStyle name="Calculation 2 2" xfId="244"/>
    <cellStyle name="Calculation 2 3" xfId="245"/>
    <cellStyle name="Check Cell 2" xfId="246"/>
    <cellStyle name="Check Cell 2 2" xfId="247"/>
    <cellStyle name="Check Cell 2 3" xfId="248"/>
    <cellStyle name="Check Cell 2 4" xfId="249"/>
    <cellStyle name="čiarky [0]_annex9015-VII" xfId="250"/>
    <cellStyle name="čiarky_annex9015-VII" xfId="251"/>
    <cellStyle name="Colma [0]_-F-" xfId="252"/>
    <cellStyle name="Comma" xfId="778" builtinId="3"/>
    <cellStyle name="Comma  - Style1" xfId="253"/>
    <cellStyle name="Comma  - Style2" xfId="254"/>
    <cellStyle name="Comma  - Style3" xfId="255"/>
    <cellStyle name="Comma  - Style4" xfId="256"/>
    <cellStyle name="Comma  - Style5" xfId="257"/>
    <cellStyle name="Comma  - Style6" xfId="258"/>
    <cellStyle name="Comma  - Style7" xfId="259"/>
    <cellStyle name="Comma  - Style8" xfId="260"/>
    <cellStyle name="Comma (2)" xfId="261"/>
    <cellStyle name="Comma (2) 2" xfId="262"/>
    <cellStyle name="Comma [00]" xfId="263"/>
    <cellStyle name="Comma [00] 2" xfId="264"/>
    <cellStyle name="Comma 10" xfId="265"/>
    <cellStyle name="Comma 10 2" xfId="266"/>
    <cellStyle name="Comma 10 2 2" xfId="267"/>
    <cellStyle name="Comma 10 3" xfId="268"/>
    <cellStyle name="Comma 10 3 2" xfId="269"/>
    <cellStyle name="Comma 10 4" xfId="270"/>
    <cellStyle name="Comma 10 4 2" xfId="271"/>
    <cellStyle name="Comma 10 5" xfId="272"/>
    <cellStyle name="Comma 11" xfId="273"/>
    <cellStyle name="Comma 11 2" xfId="274"/>
    <cellStyle name="Comma 11 2 2" xfId="275"/>
    <cellStyle name="Comma 11 2 2 2" xfId="276"/>
    <cellStyle name="Comma 11 2 3" xfId="277"/>
    <cellStyle name="Comma 11 3" xfId="278"/>
    <cellStyle name="Comma 11 3 2" xfId="279"/>
    <cellStyle name="Comma 11 4" xfId="280"/>
    <cellStyle name="Comma 12" xfId="281"/>
    <cellStyle name="Comma 12 2" xfId="282"/>
    <cellStyle name="Comma 12 2 2" xfId="283"/>
    <cellStyle name="Comma 12 3" xfId="284"/>
    <cellStyle name="Comma 13" xfId="285"/>
    <cellStyle name="Comma 13 2" xfId="286"/>
    <cellStyle name="Comma 14" xfId="287"/>
    <cellStyle name="Comma 15" xfId="288"/>
    <cellStyle name="Comma 16" xfId="289"/>
    <cellStyle name="Comma 16 2" xfId="290"/>
    <cellStyle name="Comma 17" xfId="291"/>
    <cellStyle name="Comma 17 2" xfId="292"/>
    <cellStyle name="Comma 18" xfId="293"/>
    <cellStyle name="Comma 18 2" xfId="294"/>
    <cellStyle name="Comma 18 2 2" xfId="295"/>
    <cellStyle name="Comma 18 3" xfId="296"/>
    <cellStyle name="Comma 19" xfId="297"/>
    <cellStyle name="Comma 19 2" xfId="298"/>
    <cellStyle name="Comma 19 2 2" xfId="299"/>
    <cellStyle name="Comma 19 3" xfId="300"/>
    <cellStyle name="Comma 2" xfId="301"/>
    <cellStyle name="Comma 2 2" xfId="302"/>
    <cellStyle name="Comma 2 2 2" xfId="303"/>
    <cellStyle name="Comma 2 2 2 2" xfId="304"/>
    <cellStyle name="Comma 2 2 2 2 2" xfId="305"/>
    <cellStyle name="Comma 2 2 2 2 2 2" xfId="306"/>
    <cellStyle name="Comma 2 2 2 2 3" xfId="307"/>
    <cellStyle name="Comma 2 2 2 3" xfId="308"/>
    <cellStyle name="Comma 2 2 3" xfId="309"/>
    <cellStyle name="Comma 2 2 3 2" xfId="310"/>
    <cellStyle name="Comma 2 2 3 2 2" xfId="311"/>
    <cellStyle name="Comma 2 2 3 3" xfId="312"/>
    <cellStyle name="Comma 2 2 4" xfId="313"/>
    <cellStyle name="Comma 2 3" xfId="314"/>
    <cellStyle name="Comma 2 3 2" xfId="315"/>
    <cellStyle name="Comma 2 3 3" xfId="316"/>
    <cellStyle name="Comma 2 3 4" xfId="317"/>
    <cellStyle name="Comma 2 4" xfId="318"/>
    <cellStyle name="Comma 2 4 2" xfId="319"/>
    <cellStyle name="Comma 2 5" xfId="320"/>
    <cellStyle name="Comma 2 6" xfId="321"/>
    <cellStyle name="Comma 2 7" xfId="322"/>
    <cellStyle name="Comma 2__MP_MortgageLoan_8-Mar-30-Apr'10" xfId="323"/>
    <cellStyle name="Comma 20" xfId="324"/>
    <cellStyle name="Comma 21" xfId="325"/>
    <cellStyle name="Comma 21 2" xfId="326"/>
    <cellStyle name="Comma 27" xfId="781"/>
    <cellStyle name="Comma 3" xfId="327"/>
    <cellStyle name="Comma 3 2" xfId="328"/>
    <cellStyle name="Comma 3 2 2" xfId="329"/>
    <cellStyle name="Comma 3 2 2 2" xfId="330"/>
    <cellStyle name="Comma 3 2 3" xfId="331"/>
    <cellStyle name="Comma 3 3" xfId="332"/>
    <cellStyle name="Comma 3 4" xfId="333"/>
    <cellStyle name="Comma 3 5" xfId="334"/>
    <cellStyle name="Comma 3 5 2" xfId="335"/>
    <cellStyle name="Comma 3 6" xfId="336"/>
    <cellStyle name="Comma 4" xfId="337"/>
    <cellStyle name="Comma 4 2" xfId="338"/>
    <cellStyle name="Comma 4 3" xfId="339"/>
    <cellStyle name="Comma 5" xfId="340"/>
    <cellStyle name="Comma 6" xfId="341"/>
    <cellStyle name="Comma 6 2" xfId="342"/>
    <cellStyle name="Comma 6 3" xfId="343"/>
    <cellStyle name="Comma 7" xfId="344"/>
    <cellStyle name="Comma 8" xfId="345"/>
    <cellStyle name="Comma 9" xfId="346"/>
    <cellStyle name="Copied" xfId="347"/>
    <cellStyle name="Copied 2" xfId="348"/>
    <cellStyle name="COST1" xfId="349"/>
    <cellStyle name="COST1 2" xfId="350"/>
    <cellStyle name="Currency [00]" xfId="351"/>
    <cellStyle name="Currency 2" xfId="352"/>
    <cellStyle name="Currency 2 2" xfId="353"/>
    <cellStyle name="Currency 2 2 2" xfId="354"/>
    <cellStyle name="Currency 2 2 3" xfId="355"/>
    <cellStyle name="Currency 2 2 4" xfId="356"/>
    <cellStyle name="Currency 2 3" xfId="357"/>
    <cellStyle name="Currency 2 4" xfId="358"/>
    <cellStyle name="Currency 2 4 2" xfId="359"/>
    <cellStyle name="Currency 2 5" xfId="360"/>
    <cellStyle name="Currency 3" xfId="361"/>
    <cellStyle name="Date" xfId="362"/>
    <cellStyle name="Date Short" xfId="363"/>
    <cellStyle name="Date Short 2" xfId="364"/>
    <cellStyle name="dates" xfId="365"/>
    <cellStyle name="Datum" xfId="366"/>
    <cellStyle name="Datum 2" xfId="367"/>
    <cellStyle name="Dezimal [0]_A (2)" xfId="368"/>
    <cellStyle name="Dezimal_A (2)" xfId="369"/>
    <cellStyle name="Dziesiêtny [0]_GR (2)" xfId="370"/>
    <cellStyle name="Dziesietny [0]_laroux" xfId="371"/>
    <cellStyle name="Dziesiêtny_GR (2)" xfId="372"/>
    <cellStyle name="Dziesietny_laroux" xfId="373"/>
    <cellStyle name="Emphasis 1" xfId="374"/>
    <cellStyle name="Emphasis 1 2" xfId="375"/>
    <cellStyle name="Emphasis 2" xfId="376"/>
    <cellStyle name="Emphasis 2 2" xfId="377"/>
    <cellStyle name="Emphasis 3" xfId="378"/>
    <cellStyle name="Emphasis 3 2" xfId="379"/>
    <cellStyle name="Enter Currency (0)" xfId="380"/>
    <cellStyle name="Enter Currency (0) 2" xfId="381"/>
    <cellStyle name="Enter Currency (2)" xfId="382"/>
    <cellStyle name="Enter Units (0)" xfId="383"/>
    <cellStyle name="Enter Units (0) 2" xfId="384"/>
    <cellStyle name="Enter Units (1)" xfId="385"/>
    <cellStyle name="Enter Units (2)" xfId="386"/>
    <cellStyle name="Entered" xfId="387"/>
    <cellStyle name="Entered 2" xfId="388"/>
    <cellStyle name="Euro" xfId="389"/>
    <cellStyle name="Euro 2" xfId="390"/>
    <cellStyle name="Explanatory Text 2" xfId="391"/>
    <cellStyle name="Explanatory Text 2 2" xfId="392"/>
    <cellStyle name="Explanatory Text 2 3" xfId="393"/>
    <cellStyle name="free" xfId="394"/>
    <cellStyle name="free 2" xfId="395"/>
    <cellStyle name="Good 2" xfId="396"/>
    <cellStyle name="Good 2 2" xfId="397"/>
    <cellStyle name="Good 2 3" xfId="398"/>
    <cellStyle name="Grey" xfId="399"/>
    <cellStyle name="GRP" xfId="400"/>
    <cellStyle name="Header1" xfId="401"/>
    <cellStyle name="Header1 2" xfId="402"/>
    <cellStyle name="Header1 3" xfId="403"/>
    <cellStyle name="Header2" xfId="404"/>
    <cellStyle name="Header2 2" xfId="405"/>
    <cellStyle name="Header2 3" xfId="406"/>
    <cellStyle name="Heading 1 2" xfId="407"/>
    <cellStyle name="Heading 1 2 2" xfId="408"/>
    <cellStyle name="Heading 1 2 3" xfId="409"/>
    <cellStyle name="Heading 2 2" xfId="410"/>
    <cellStyle name="Heading 2 2 2" xfId="411"/>
    <cellStyle name="Heading 2 2 3" xfId="412"/>
    <cellStyle name="Heading 3 2" xfId="413"/>
    <cellStyle name="Heading 3 2 2" xfId="414"/>
    <cellStyle name="Heading 3 2 3" xfId="415"/>
    <cellStyle name="Heading 4 2" xfId="416"/>
    <cellStyle name="Heading 4 2 2" xfId="417"/>
    <cellStyle name="Heading 4 2 3" xfId="418"/>
    <cellStyle name="Hyperlink" xfId="419" builtinId="8"/>
    <cellStyle name="Hyperlink 2" xfId="420"/>
    <cellStyle name="Hyperlink 2 2" xfId="421"/>
    <cellStyle name="Hyperlink 2 3" xfId="422"/>
    <cellStyle name="Hyperlink 2 4" xfId="423"/>
    <cellStyle name="Hyperlink 3" xfId="424"/>
    <cellStyle name="Hyperlink 3 2" xfId="425"/>
    <cellStyle name="Hyperlink 3 3" xfId="426"/>
    <cellStyle name="Hyperlink 4" xfId="427"/>
    <cellStyle name="Hyperlink 4 2" xfId="428"/>
    <cellStyle name="Hyperlink 5" xfId="429"/>
    <cellStyle name="Hyperlink 5 2" xfId="430"/>
    <cellStyle name="Hyperlink 6" xfId="431"/>
    <cellStyle name="Input (2)" xfId="432"/>
    <cellStyle name="Input [yellow]" xfId="433"/>
    <cellStyle name="Input 2" xfId="434"/>
    <cellStyle name="Input 2 2" xfId="435"/>
    <cellStyle name="Input 2 3" xfId="436"/>
    <cellStyle name="Line LEFT" xfId="437"/>
    <cellStyle name="Link Currency (0)" xfId="438"/>
    <cellStyle name="Link Currency (0) 2" xfId="439"/>
    <cellStyle name="Link Currency (2)" xfId="440"/>
    <cellStyle name="Link Units (0)" xfId="441"/>
    <cellStyle name="Link Units (0) 2" xfId="442"/>
    <cellStyle name="Link Units (1)" xfId="443"/>
    <cellStyle name="Link Units (2)" xfId="444"/>
    <cellStyle name="Linked Cell 2" xfId="445"/>
    <cellStyle name="Linked Cell 2 2" xfId="446"/>
    <cellStyle name="Linked Cell 2 3" xfId="447"/>
    <cellStyle name="mbe" xfId="448"/>
    <cellStyle name="meny_capacityproposal 28Mar01" xfId="449"/>
    <cellStyle name="měny_IBR_RM" xfId="450"/>
    <cellStyle name="Millares [0]_PLDT" xfId="451"/>
    <cellStyle name="Millares_PLDT" xfId="452"/>
    <cellStyle name="Milliers [0]_CALCUL" xfId="453"/>
    <cellStyle name="Milliers_CALCUL" xfId="454"/>
    <cellStyle name="Moneda [0]_PLDT" xfId="455"/>
    <cellStyle name="Moneda_PLDT" xfId="456"/>
    <cellStyle name="Monétaire [0]_CALCUL" xfId="457"/>
    <cellStyle name="Monétaire_CALCUL" xfId="458"/>
    <cellStyle name="Neutral 2" xfId="459"/>
    <cellStyle name="Neutral 2 2" xfId="460"/>
    <cellStyle name="Neutral 2 3" xfId="461"/>
    <cellStyle name="no dec" xfId="462"/>
    <cellStyle name="no dec 2" xfId="463"/>
    <cellStyle name="Normal" xfId="0" builtinId="0"/>
    <cellStyle name="Normal - Style1" xfId="464"/>
    <cellStyle name="Normal - Style1 2" xfId="465"/>
    <cellStyle name="Normal - Style1 3" xfId="466"/>
    <cellStyle name="Normal 10" xfId="467"/>
    <cellStyle name="Normal 10 2" xfId="468"/>
    <cellStyle name="Normal 10 2 2" xfId="469"/>
    <cellStyle name="Normal 10 3" xfId="470"/>
    <cellStyle name="Normal 10 3 2" xfId="471"/>
    <cellStyle name="Normal 10 4" xfId="472"/>
    <cellStyle name="Normal 10 5" xfId="473"/>
    <cellStyle name="Normal 11" xfId="474"/>
    <cellStyle name="Normal 11 2" xfId="475"/>
    <cellStyle name="Normal 11 2 2" xfId="476"/>
    <cellStyle name="Normal 12" xfId="477"/>
    <cellStyle name="Normal 12 2" xfId="478"/>
    <cellStyle name="Normal 12 2 2" xfId="479"/>
    <cellStyle name="Normal 12 3" xfId="480"/>
    <cellStyle name="Normal 13" xfId="481"/>
    <cellStyle name="Normal 13 2" xfId="482"/>
    <cellStyle name="Normal 13 2 2" xfId="483"/>
    <cellStyle name="Normal 13 2 3" xfId="484"/>
    <cellStyle name="Normal 13 3" xfId="485"/>
    <cellStyle name="Normal 14" xfId="486"/>
    <cellStyle name="Normal 14 2" xfId="487"/>
    <cellStyle name="Normal 14 3" xfId="488"/>
    <cellStyle name="Normal 15" xfId="489"/>
    <cellStyle name="Normal 15 2" xfId="490"/>
    <cellStyle name="Normal 16" xfId="491"/>
    <cellStyle name="Normal 16 2" xfId="492"/>
    <cellStyle name="Normal 17" xfId="493"/>
    <cellStyle name="Normal 17 2" xfId="494"/>
    <cellStyle name="Normal 18" xfId="495"/>
    <cellStyle name="Normal 18 2" xfId="496"/>
    <cellStyle name="Normal 19" xfId="497"/>
    <cellStyle name="Normal 2" xfId="498"/>
    <cellStyle name="Normal 2 2" xfId="499"/>
    <cellStyle name="Normal 2 2 2" xfId="500"/>
    <cellStyle name="Normal 2 2 2 2" xfId="501"/>
    <cellStyle name="Normal 2 2 2 2 2" xfId="502"/>
    <cellStyle name="Normal 2 2 2 2 3" xfId="503"/>
    <cellStyle name="Normal 2 2 2 3" xfId="504"/>
    <cellStyle name="Normal 2 2 3" xfId="505"/>
    <cellStyle name="Normal 2 2 3 2" xfId="506"/>
    <cellStyle name="Normal 2 2 4" xfId="507"/>
    <cellStyle name="Normal 2 2 5" xfId="508"/>
    <cellStyle name="Normal 2 2_06.07 - UBB_Current account Activity_ August - Oct'11" xfId="509"/>
    <cellStyle name="Normal 2 3" xfId="510"/>
    <cellStyle name="Normal 2 3 2" xfId="511"/>
    <cellStyle name="Normal 2 3 3" xfId="512"/>
    <cellStyle name="Normal 2 4" xfId="513"/>
    <cellStyle name="Normal 2 4 2" xfId="514"/>
    <cellStyle name="Normal 2 5" xfId="515"/>
    <cellStyle name="Normal 2 5 2" xfId="516"/>
    <cellStyle name="Normal 2 5 2 2" xfId="517"/>
    <cellStyle name="Normal 2 5 3" xfId="518"/>
    <cellStyle name="Normal 2 6" xfId="519"/>
    <cellStyle name="Normal 2 7" xfId="520"/>
    <cellStyle name="Normal 2 8" xfId="521"/>
    <cellStyle name="Normal 2__7_MP_Hilton_GilletteFusion_Apr'11" xfId="522"/>
    <cellStyle name="Normal 20" xfId="523"/>
    <cellStyle name="Normal 21" xfId="524"/>
    <cellStyle name="Normal 22" xfId="525"/>
    <cellStyle name="Normal 23" xfId="526"/>
    <cellStyle name="Normal 23 2" xfId="527"/>
    <cellStyle name="Normal 23 3" xfId="528"/>
    <cellStyle name="Normal 24" xfId="529"/>
    <cellStyle name="Normal 25" xfId="530"/>
    <cellStyle name="Normal 26" xfId="531"/>
    <cellStyle name="Normal 27" xfId="532"/>
    <cellStyle name="Normal 28" xfId="533"/>
    <cellStyle name="Normal 28 2" xfId="784"/>
    <cellStyle name="Normal 29" xfId="534"/>
    <cellStyle name="Normal 3" xfId="535"/>
    <cellStyle name="Normal 3 2" xfId="536"/>
    <cellStyle name="Normal 3 2 2" xfId="537"/>
    <cellStyle name="Normal 3 2 2 2" xfId="538"/>
    <cellStyle name="Normal 3 2 3" xfId="539"/>
    <cellStyle name="Normal 3 2 4" xfId="540"/>
    <cellStyle name="Normal 3 3" xfId="541"/>
    <cellStyle name="Normal 3 3 2" xfId="542"/>
    <cellStyle name="Normal 3 4" xfId="543"/>
    <cellStyle name="Normal 3 5" xfId="544"/>
    <cellStyle name="Normal 3 6" xfId="545"/>
    <cellStyle name="Normal 3__MP_Lamisil_Piza_11-Jun-8-Jul'12" xfId="546"/>
    <cellStyle name="Normal 30" xfId="547"/>
    <cellStyle name="Normal 31" xfId="548"/>
    <cellStyle name="Normal 32" xfId="549"/>
    <cellStyle name="Normal 33" xfId="550"/>
    <cellStyle name="Normal 34" xfId="551"/>
    <cellStyle name="Normal 35" xfId="552"/>
    <cellStyle name="Normal 36" xfId="783"/>
    <cellStyle name="Normal 4" xfId="553"/>
    <cellStyle name="Normal 4 2" xfId="554"/>
    <cellStyle name="Normal 4 2 2" xfId="555"/>
    <cellStyle name="Normal 4 2 3" xfId="556"/>
    <cellStyle name="Normal 4 3" xfId="557"/>
    <cellStyle name="Normal 4 4" xfId="558"/>
    <cellStyle name="Normal 4 5" xfId="559"/>
    <cellStyle name="Normal 4 6" xfId="560"/>
    <cellStyle name="Normal 4__MP_MortgageLoan_8-Mar-30-Apr'10" xfId="561"/>
    <cellStyle name="Normal 5" xfId="562"/>
    <cellStyle name="Normal 5 2" xfId="563"/>
    <cellStyle name="Normal 5 2 2" xfId="564"/>
    <cellStyle name="Normal 5 2 2 2" xfId="565"/>
    <cellStyle name="Normal 5 2 2 6" xfId="780"/>
    <cellStyle name="Normal 5 2 3" xfId="566"/>
    <cellStyle name="Normal 5 3" xfId="567"/>
    <cellStyle name="Normal 5 3 2" xfId="568"/>
    <cellStyle name="Normal 5 3 3" xfId="569"/>
    <cellStyle name="Normal 5 4" xfId="570"/>
    <cellStyle name="Normal 5_04 11_MP_UBB_Premia_Nov-Dec '11" xfId="571"/>
    <cellStyle name="Normal 6" xfId="572"/>
    <cellStyle name="Normal 6 2" xfId="573"/>
    <cellStyle name="Normal 6 2 2" xfId="574"/>
    <cellStyle name="Normal 6 3" xfId="575"/>
    <cellStyle name="Normal 6 3 2" xfId="576"/>
    <cellStyle name="Normal 6 4" xfId="577"/>
    <cellStyle name="Normal 6 5" xfId="578"/>
    <cellStyle name="Normal 6__MP_Radio_UBB_15 Nov-15 Dec'11" xfId="579"/>
    <cellStyle name="Normal 7" xfId="580"/>
    <cellStyle name="Normal 7 2" xfId="581"/>
    <cellStyle name="Normal 7 2 2" xfId="582"/>
    <cellStyle name="Normal 7 3" xfId="583"/>
    <cellStyle name="Normal 7 3 3" xfId="785"/>
    <cellStyle name="Normal 7 4" xfId="584"/>
    <cellStyle name="Normal 8" xfId="585"/>
    <cellStyle name="Normal 8 2" xfId="586"/>
    <cellStyle name="Normal 8 3" xfId="587"/>
    <cellStyle name="Normal 9" xfId="588"/>
    <cellStyle name="Normal 9 2" xfId="589"/>
    <cellStyle name="Normal 9 2 2" xfId="590"/>
    <cellStyle name="Normal 9 3" xfId="591"/>
    <cellStyle name="Normal_2_MP_IMAX_hotel_Rodina 2" xfId="592"/>
    <cellStyle name="Normál_dummy fall vs 1 for budget" xfId="593"/>
    <cellStyle name="Normal_e-mail30-Jun_MP_Metropoliten_Jul-Aug'05 2" xfId="594"/>
    <cellStyle name="Normal_TMSOCPX 2" xfId="595"/>
    <cellStyle name="normálne_BLANKE7" xfId="596"/>
    <cellStyle name="normální_IBR_RM" xfId="597"/>
    <cellStyle name="Normalny_co gramy w kinach" xfId="598"/>
    <cellStyle name="Note 2" xfId="599"/>
    <cellStyle name="Note 2 2" xfId="600"/>
    <cellStyle name="Note 2 3" xfId="601"/>
    <cellStyle name="Note 2 4" xfId="602"/>
    <cellStyle name="Output 2" xfId="603"/>
    <cellStyle name="Output 2 2" xfId="604"/>
    <cellStyle name="Output 2 3" xfId="605"/>
    <cellStyle name="Pattern" xfId="606"/>
    <cellStyle name="Percent" xfId="779" builtinId="5"/>
    <cellStyle name="Percent [0]" xfId="607"/>
    <cellStyle name="Percent [00]" xfId="608"/>
    <cellStyle name="Percent [00] 2" xfId="609"/>
    <cellStyle name="Percent [2]" xfId="610"/>
    <cellStyle name="Percent [2] 2" xfId="611"/>
    <cellStyle name="Percent [2] 3" xfId="612"/>
    <cellStyle name="Percent 10" xfId="613"/>
    <cellStyle name="Percent 10 2" xfId="614"/>
    <cellStyle name="Percent 10 2 2" xfId="615"/>
    <cellStyle name="Percent 10 3" xfId="616"/>
    <cellStyle name="Percent 10 4" xfId="617"/>
    <cellStyle name="Percent 11" xfId="618"/>
    <cellStyle name="Percent 11 2" xfId="619"/>
    <cellStyle name="Percent 11 2 2" xfId="620"/>
    <cellStyle name="Percent 12" xfId="621"/>
    <cellStyle name="Percent 13" xfId="622"/>
    <cellStyle name="Percent 13 2" xfId="623"/>
    <cellStyle name="Percent 14" xfId="624"/>
    <cellStyle name="Percent 15" xfId="625"/>
    <cellStyle name="Percent 15 2" xfId="626"/>
    <cellStyle name="Percent 16" xfId="627"/>
    <cellStyle name="Percent 16 2" xfId="628"/>
    <cellStyle name="Percent 17" xfId="629"/>
    <cellStyle name="Percent 18" xfId="630"/>
    <cellStyle name="Percent 18 2" xfId="631"/>
    <cellStyle name="Percent 19" xfId="632"/>
    <cellStyle name="Percent 19 2" xfId="633"/>
    <cellStyle name="Percent 2" xfId="634"/>
    <cellStyle name="Percent 2 2" xfId="635"/>
    <cellStyle name="Percent 2 2 2" xfId="636"/>
    <cellStyle name="Percent 2 2 2 2" xfId="637"/>
    <cellStyle name="Percent 2 2 2 2 2" xfId="638"/>
    <cellStyle name="Percent 2 2 2 2 2 2" xfId="639"/>
    <cellStyle name="Percent 2 2 2 2 3" xfId="640"/>
    <cellStyle name="Percent 2 2 2 3" xfId="641"/>
    <cellStyle name="Percent 2 2 3" xfId="642"/>
    <cellStyle name="Percent 2 2 3 2" xfId="643"/>
    <cellStyle name="Percent 2 2 3 2 2" xfId="644"/>
    <cellStyle name="Percent 2 2 3 3" xfId="645"/>
    <cellStyle name="Percent 2 2 4" xfId="646"/>
    <cellStyle name="Percent 2 2 4 2" xfId="647"/>
    <cellStyle name="Percent 2 2 5" xfId="648"/>
    <cellStyle name="Percent 2 3" xfId="649"/>
    <cellStyle name="Percent 2 3 2" xfId="650"/>
    <cellStyle name="Percent 2 4" xfId="651"/>
    <cellStyle name="Percent 2 4 2" xfId="652"/>
    <cellStyle name="Percent 2 5" xfId="653"/>
    <cellStyle name="Percent 20" xfId="654"/>
    <cellStyle name="Percent 21" xfId="655"/>
    <cellStyle name="Percent 22" xfId="656"/>
    <cellStyle name="Percent 23" xfId="657"/>
    <cellStyle name="Percent 24" xfId="658"/>
    <cellStyle name="Percent 25" xfId="659"/>
    <cellStyle name="Percent 26" xfId="660"/>
    <cellStyle name="Percent 27" xfId="661"/>
    <cellStyle name="Percent 27 2" xfId="782"/>
    <cellStyle name="Percent 28" xfId="662"/>
    <cellStyle name="Percent 3" xfId="663"/>
    <cellStyle name="Percent 3 2" xfId="664"/>
    <cellStyle name="Percent 3 3" xfId="665"/>
    <cellStyle name="Percent 3 4" xfId="666"/>
    <cellStyle name="Percent 3 5" xfId="667"/>
    <cellStyle name="Percent 4" xfId="668"/>
    <cellStyle name="Percent 4 2" xfId="669"/>
    <cellStyle name="Percent 4 3" xfId="670"/>
    <cellStyle name="Percent 4 4" xfId="671"/>
    <cellStyle name="Percent 5" xfId="672"/>
    <cellStyle name="Percent 5 2" xfId="673"/>
    <cellStyle name="Percent 5 2 2" xfId="674"/>
    <cellStyle name="Percent 5 3" xfId="675"/>
    <cellStyle name="Percent 5 3 2" xfId="676"/>
    <cellStyle name="Percent 5 4" xfId="677"/>
    <cellStyle name="Percent 6" xfId="678"/>
    <cellStyle name="Percent 6 2" xfId="679"/>
    <cellStyle name="Percent 6 3" xfId="680"/>
    <cellStyle name="Percent 7" xfId="681"/>
    <cellStyle name="Percent 7 2" xfId="682"/>
    <cellStyle name="Percent 7 2 2" xfId="683"/>
    <cellStyle name="Percent 7 3" xfId="684"/>
    <cellStyle name="Percent 8" xfId="685"/>
    <cellStyle name="Percent 8 2" xfId="686"/>
    <cellStyle name="Percent 8 2 2" xfId="687"/>
    <cellStyle name="Percent 8 3" xfId="688"/>
    <cellStyle name="Percent 9" xfId="689"/>
    <cellStyle name="Percent 9 2" xfId="690"/>
    <cellStyle name="Percent 9 2 2" xfId="691"/>
    <cellStyle name="Plamen" xfId="692"/>
    <cellStyle name="Plamen 2" xfId="693"/>
    <cellStyle name="Plamen 3" xfId="694"/>
    <cellStyle name="PrePop Currency (0)" xfId="695"/>
    <cellStyle name="PrePop Currency (0) 2" xfId="696"/>
    <cellStyle name="PrePop Currency (2)" xfId="697"/>
    <cellStyle name="PrePop Units (0)" xfId="698"/>
    <cellStyle name="PrePop Units (0) 2" xfId="699"/>
    <cellStyle name="PrePop Units (1)" xfId="700"/>
    <cellStyle name="PrePop Units (2)" xfId="701"/>
    <cellStyle name="rand" xfId="702"/>
    <cellStyle name="rand 2" xfId="703"/>
    <cellStyle name="RevList" xfId="704"/>
    <cellStyle name="Sheet Title" xfId="705"/>
    <cellStyle name="Sheet Title 2" xfId="706"/>
    <cellStyle name="Standa - Formatvorlage1" xfId="707"/>
    <cellStyle name="Standard_A" xfId="708"/>
    <cellStyle name="Styl 1" xfId="709"/>
    <cellStyle name="Style 1" xfId="710"/>
    <cellStyle name="Style 1 2" xfId="711"/>
    <cellStyle name="Subtotal" xfId="712"/>
    <cellStyle name="TEXT" xfId="713"/>
    <cellStyle name="TEXT 2" xfId="714"/>
    <cellStyle name="Text Indent A" xfId="715"/>
    <cellStyle name="Text Indent A 2" xfId="716"/>
    <cellStyle name="Text Indent B" xfId="717"/>
    <cellStyle name="Text Indent C" xfId="718"/>
    <cellStyle name="Text Indent C 2" xfId="719"/>
    <cellStyle name="Time" xfId="720"/>
    <cellStyle name="times" xfId="721"/>
    <cellStyle name="Title 2" xfId="722"/>
    <cellStyle name="Total 2" xfId="723"/>
    <cellStyle name="Total 2 2" xfId="724"/>
    <cellStyle name="Total 2 3" xfId="725"/>
    <cellStyle name="TRP's" xfId="726"/>
    <cellStyle name="Tusenskille [0]_VERA" xfId="727"/>
    <cellStyle name="Tusenskille_VERA" xfId="728"/>
    <cellStyle name="úroveň_riadka_1_Ibr SRF01 Draft" xfId="729"/>
    <cellStyle name="values($ 0.000)" xfId="730"/>
    <cellStyle name="values(0.000)" xfId="731"/>
    <cellStyle name="Valuta [0]_VERA" xfId="732"/>
    <cellStyle name="Valuta_VERA" xfId="733"/>
    <cellStyle name="Währung [0]_A (2)" xfId="734"/>
    <cellStyle name="Währung_A (2)" xfId="735"/>
    <cellStyle name="Walutowy [0]_GR (2)" xfId="736"/>
    <cellStyle name="Walutowy_GR (2)" xfId="737"/>
    <cellStyle name="Warning Text 2" xfId="738"/>
    <cellStyle name="Warning Text 2 2" xfId="739"/>
    <cellStyle name="Warning Text 2 3" xfId="740"/>
    <cellStyle name="Акцент1" xfId="741"/>
    <cellStyle name="Акцент2" xfId="742"/>
    <cellStyle name="Акцент3" xfId="743"/>
    <cellStyle name="Акцент4" xfId="744"/>
    <cellStyle name="Акцент5" xfId="745"/>
    <cellStyle name="Акцент6" xfId="746"/>
    <cellStyle name="Ввод " xfId="747"/>
    <cellStyle name="Вывод" xfId="748"/>
    <cellStyle name="Вычисление" xfId="749"/>
    <cellStyle name="Гиперссылка_Chesterfild_Internet_v2_Базовые.Требования.к.Баннерам" xfId="750"/>
    <cellStyle name="Денежный 2" xfId="751"/>
    <cellStyle name="Денежный 2 2" xfId="752"/>
    <cellStyle name="Заголовок 1" xfId="753"/>
    <cellStyle name="Заголовок 2" xfId="754"/>
    <cellStyle name="Заголовок 3" xfId="755"/>
    <cellStyle name="Заголовок 4" xfId="756"/>
    <cellStyle name="Итог" xfId="757"/>
    <cellStyle name="Контрольная ячейка" xfId="758"/>
    <cellStyle name="Название" xfId="759"/>
    <cellStyle name="Нейтральный" xfId="760"/>
    <cellStyle name="Нормален__MP_Print_New Business Packages_12May-11July'08" xfId="761"/>
    <cellStyle name="Обычный 2" xfId="762"/>
    <cellStyle name="Обычный_Annual_2006_OOH_with_MPLs_Sept-12-2006" xfId="763"/>
    <cellStyle name="Плохой" xfId="764"/>
    <cellStyle name="Пояснение" xfId="765"/>
    <cellStyle name="Примечание" xfId="766"/>
    <cellStyle name="Примечание 2" xfId="767"/>
    <cellStyle name="Примечание 3" xfId="768"/>
    <cellStyle name="Примечание 3 2" xfId="769"/>
    <cellStyle name="Примечание 4" xfId="770"/>
    <cellStyle name="Связанная ячейка" xfId="771"/>
    <cellStyle name="Стиль 1" xfId="772"/>
    <cellStyle name="Текст предупреждения" xfId="773"/>
    <cellStyle name="Финансовый 2" xfId="774"/>
    <cellStyle name="Финансовый 2 2" xfId="775"/>
    <cellStyle name="Хороший" xfId="776"/>
    <cellStyle name="표준_Sheet1" xfId="7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31643</xdr:rowOff>
    </xdr:from>
    <xdr:to>
      <xdr:col>2</xdr:col>
      <xdr:colOff>272079</xdr:colOff>
      <xdr:row>25</xdr:row>
      <xdr:rowOff>171895</xdr:rowOff>
    </xdr:to>
    <xdr:pic>
      <xdr:nvPicPr>
        <xdr:cNvPr id="1058" name="Picture 1">
          <a:extLst>
            <a:ext uri="{FF2B5EF4-FFF2-40B4-BE49-F238E27FC236}">
              <a16:creationId xmlns:a16="http://schemas.microsoft.com/office/drawing/2014/main" xmlns="" id="{00000000-0008-0000-00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42829"/>
          <a:ext cx="1926708" cy="217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437072</xdr:colOff>
      <xdr:row>14</xdr:row>
      <xdr:rowOff>54260</xdr:rowOff>
    </xdr:from>
    <xdr:to>
      <xdr:col>4</xdr:col>
      <xdr:colOff>452224</xdr:colOff>
      <xdr:row>26</xdr:row>
      <xdr:rowOff>1805</xdr:rowOff>
    </xdr:to>
    <xdr:pic>
      <xdr:nvPicPr>
        <xdr:cNvPr id="1059" name="Picture 2">
          <a:extLst>
            <a:ext uri="{FF2B5EF4-FFF2-40B4-BE49-F238E27FC236}">
              <a16:creationId xmlns:a16="http://schemas.microsoft.com/office/drawing/2014/main" xmlns="" id="{00000000-0008-0000-0000-00002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1701" y="2465446"/>
          <a:ext cx="2803614" cy="216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112714</xdr:colOff>
      <xdr:row>14</xdr:row>
      <xdr:rowOff>36609</xdr:rowOff>
    </xdr:from>
    <xdr:to>
      <xdr:col>7</xdr:col>
      <xdr:colOff>870044</xdr:colOff>
      <xdr:row>26</xdr:row>
      <xdr:rowOff>10026</xdr:rowOff>
    </xdr:to>
    <xdr:pic>
      <xdr:nvPicPr>
        <xdr:cNvPr id="1060" name="Picture 3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5161" y="2493056"/>
          <a:ext cx="2622225" cy="2259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160241</xdr:colOff>
      <xdr:row>14</xdr:row>
      <xdr:rowOff>37240</xdr:rowOff>
    </xdr:from>
    <xdr:to>
      <xdr:col>11</xdr:col>
      <xdr:colOff>24170</xdr:colOff>
      <xdr:row>26</xdr:row>
      <xdr:rowOff>37241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320" y="2493687"/>
          <a:ext cx="2721429" cy="2286001"/>
        </a:xfrm>
        <a:prstGeom prst="rect">
          <a:avLst/>
        </a:prstGeom>
      </xdr:spPr>
    </xdr:pic>
    <xdr:clientData/>
  </xdr:twoCellAnchor>
  <xdr:twoCellAnchor editAs="oneCell">
    <xdr:from>
      <xdr:col>3</xdr:col>
      <xdr:colOff>448893</xdr:colOff>
      <xdr:row>29</xdr:row>
      <xdr:rowOff>173024</xdr:rowOff>
    </xdr:from>
    <xdr:to>
      <xdr:col>7</xdr:col>
      <xdr:colOff>89406</xdr:colOff>
      <xdr:row>41</xdr:row>
      <xdr:rowOff>102267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420"/>
        <a:stretch/>
      </xdr:blipFill>
      <xdr:spPr>
        <a:xfrm>
          <a:off x="2574472" y="5486971"/>
          <a:ext cx="3991934" cy="22152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My%20Documents\My%20Documents\cafe\2016\DSK%20Bank\Anex%2022_Studentski%20proekt\New\TV%20Argent\To_DSK_TV%20media%20prpoposal%20Mladejka%20progr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print_media_plan_winter_sale_-_rev_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V7%20Template%20may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6.4\Documents%20and%20Settings\Lina\Local%20Settings\Temporary%20Internet%20Files\Content.Outlook\KJOGH5Y5\MTG_Template_March_201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his_sheet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rina_Tsekova\Cafe_reklam_2017\2017\Klienti\DSK_2017\RP_33_Consumer_Loans_June'2017\Media_plan\RP_33_DSK_Consumer_Loans_09-30June'2017_approved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HOBEFPS01\Department%20Shares\Irina_Tsekova\Cafe_reklam_2017\2017\Klienti\DSK_2017\RP_33_Consumer_Loans_June'2017\Media_plan\RP_33_DSK_Consumer_Loans_09-30June'2017_approved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home\Documents%20and%20Settings\Ogi\Local%20Settings\Temporary%20Internet%20Files\OLK1630\Vivatel_Feb08%20(2)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gent-server\Argent%202002%20Server\Users\Ludmila\Documents\3%20-%20TV%20TEMPLATE\2012\TV7\TV7%20-%20%20March%202012%200503-unprotect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gent-server\Argent%202002%20Server\Users\Ludmila\Documents\1%20-%20CLIENTS\ACTIVE%202012\2%20-%20SFA\3%20-%20208\SFA%20-%20P%20208%20All%20TV%20Plans\SFA%20%20-%20bTV%20%20TV%20Media%20Plan%20June%20-%2001.06.201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lyan.dimitrov\Desktop\Templates\05%20MAY%202015\MTG_Template_MAY_%202015-VD%20-update13.05.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HOBEFPS01\Department%20Shares\my%20documents\My%20Documents\My%20Documents\cafe\2016\DSK%20Bank\Anex%2022_Studentski%20proekt\New\TV%20Argent\To_DSK_TV%20media%20prpoposal%20Mladejka%20progra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HOBEFPS01\Department%20Shares\Users\vilyan.dimitrov\Desktop\Templates\05%20MAY%202015\MTG_Template_MAY_%202015-VD%20-update13.05.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ba\Documents\Cafe%20Reklam%20Clients\DSK\Campaigns\RP%2045.-%2045A.%20Consumer%20Loans%20-%2011.09%20-%2011.10.2017\To%20the%20Bank\DSK%20Consumer%20Loans_Sept-Oct'2017%20-%20Approved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-nas4220-b\marketing\Users\Ludmila\AppData\Local\Microsoft\Windows\Temporary%20Internet%20Files\Content.IE5\CIJOQNXF\From%20Argent%20to%20Lafka%20BNT_29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y\Share\MediaClients\MONY\MP_OOH2004_offe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-nas4220-b\marketing\Users\Ludmila\Documents\1%20-%20CLIENTS\ACTIVE%202013\2%20-%20PROCREDIT\1%20-%201%20IMAGE\To%20Client\To%20Client%20-%2026.07.2013\TV%20MEDIA%20PLAN%20PROCREDIT%20%20-%2026.07.201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-nas4220-b\marketing\Users\Ludmila\Documents\3%20-%20TV%20TEMPLATE\2014\BNT\Ostoinostena-shema_June_201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-nas4220-b\marketing\Users\Ludmila\Documents\3%20-%20TV%20TEMPLATE\2013\BNT\Ostoinostena%20shema_September-%20October_2013%20-%2027.08.201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gent-server\Argent%202002%20Server\Users\Ludmila\Documents\1%20-%20CLIENTS\ACTIVE%202012\INTERSPORT\Interpartners%20-%20Intersport%20-%20MP%20TV%20-%20March%20201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Documents%20and%20Settings\Lina\Local%20Settings\Temporary%20Internet%20Files\Content.Outlook\KJOGH5Y5\MTG_Template_March_201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HOBEFPS01\Department%20Shares\Irina_Tsekova\Cafe_reklam_2017\2017\Klienti\DSK_2017\RP_53_Credit_Cards_Nov-Dec'2017\Media_plans\RP53_DSK_Credit%20Cards_Media_plans%20-12.10%20-%2015.12.2017_v3%20-%20Approv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My%20Documents\My%20Documents\cafe\2016\DSK%20Bank\Anex%2018_Consumer%20Loans_April\Approved\Argent%20new\To_client_media%20proposal_Potrebiteslki%20produljeni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ba\Documents\Cafe%20Reklam%20Clients\DSK\Campaigns\RP%2046.%20Youths%20&amp;%20Students%20-%2001.10.2017%20-%2030.10.2017\To%20the%20Bank\RP46_Youths&amp;Students_October_2017%20-%20v3%20-%20approved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HOBEFPS01\Department%20Shares\DOCUME~1\Kolev\LOCALS~1\Temp\SFA-%20308%20Active%20-%20July%2010.07.201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REMENA_ARNAUDOVA\2017\2017\Klienti\DSK_2017\RP_19_Mladeji_i_studenti_May\offers\TV\To_client_tv%20proposal_DSK%20Mladejka%20programa_May_REV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HOBEFPS01\Department%20Shares\KREMENA_ARNAUDOVA\2017\2017\Klienti\DSK_2017\RP_19_Mladeji_i_studenti_May\offers\TV\To_client_tv%20proposal_DSK%20Mladejka%20programa_May_REV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Ostoinostena%20shema_January_2013_new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-Media-plan-301-Followu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sco\a%20proad\My%20Documents\A%20PROAD\Clients\GloBul\Plovdiv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a/AppData/Local/Microsoft/Windows/Temporary%20Internet%20Files/Content.Outlook/XZY37FW4/TV7-Template-Aug-2013-pack-update-30-07-2013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a/Desktop/TV7-Template-Mar-2014-RateCard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HOBEFPS01\Department%20Shares\DOCUME~1\Kolev\LOCALS~1\Temp\SFA%20-%20308%20-%20BNT%20-%2010.07.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HOBEFPS01\Department%20Shares\my%20documents\My%20Documents\My%20Documents\cafe\2016\DSK%20Bank\Anex%2018_Consumer%20Loans_April\Approved\Argent%20new\To_client_media%20proposal_Potrebiteslki%20produljeni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Users\Lina\AppData\Local\Microsoft\Windows\Temporary%20Internet%20Files\Content.Outlook\4ETYNK3S\MTG_Template_Oct_201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Documents%20and%20Settings\Lina\Local%20Settings\Temporary%20Internet%20Files\Content.Outlook\KJOGH5Y5\MTG_Template_July_2011%20(2)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Kmp04asvetlo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y\Share\MediaClients\MONY\MP_OOH2004_offer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.dsk.grp\Home%20Folder\Users\buba\Documents\Cafe%20Reklam%20Clients\DSK\Campaigns\RP%2046.%20Youths%20&amp;%20Students%20-%2001.10.2017%20-%2030.10.2017\To%20the%20Bank\RP46_Youths&amp;Students_October_2017%20-%20v3%20-%20approve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HOBEFPS01\Department%20Shares\DOCUME~1\Kolev\LOCALS~1\Temp\SFA-%20208%20NEW%20%20-%20%20SEPTEMBER%20ONLY%20-%2021.08.20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rina_Tsekova\Cafe_reklam_2017\2017\Klienti\DSK_2017\RP_45_Consumer_Loans_Sept-Oct'2017\Media_plans\DSK%20Consumer%20Loans_Sept-Oct'2017_v4%20-%20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HOBEFPS01\Department%20Shares\DOCUME~1\Kolev\LOCALS~1\Temp\to_SFA_Peugeot208_Oct_030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Outlook\COGIJUN2\Metro%20Cash%20&amp;%20Carry_TV_JunY14\Ostoinostena-shema_June_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gent-server\Argent%202002%20Server\Users\Ludmila\Documents\1%20-%20CLIENTS\ACTIVE%202012\2%20-%20SFA\2%20-%20308\SFA%20-%20P%20308%20TV%20PLANS%20-%207.03.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i &amp; The Voice"/>
      <sheetName val="Fox non standart"/>
      <sheetName val="btv"/>
      <sheetName val="btv NC"/>
      <sheetName val="Summary"/>
      <sheetName val="Nova"/>
      <sheetName val="Lookup"/>
    </sheetNames>
    <sheetDataSet>
      <sheetData sheetId="0"/>
      <sheetData sheetId="1">
        <row r="14">
          <cell r="C14">
            <v>70</v>
          </cell>
        </row>
      </sheetData>
      <sheetData sheetId="2"/>
      <sheetData sheetId="3"/>
      <sheetData sheetId="4">
        <row r="4">
          <cell r="F4" t="str">
            <v>DSK</v>
          </cell>
        </row>
      </sheetData>
      <sheetData sheetId="5">
        <row r="4">
          <cell r="P4">
            <v>15</v>
          </cell>
        </row>
      </sheetData>
      <sheetData sheetId="6">
        <row r="3">
          <cell r="F3" t="str">
            <v>PROGRAM</v>
          </cell>
        </row>
        <row r="151">
          <cell r="B151">
            <v>0.7</v>
          </cell>
        </row>
        <row r="152">
          <cell r="B152">
            <v>0.75</v>
          </cell>
        </row>
        <row r="153">
          <cell r="B153">
            <v>0.8</v>
          </cell>
        </row>
        <row r="154">
          <cell r="B154">
            <v>0.85</v>
          </cell>
        </row>
        <row r="155">
          <cell r="B155">
            <v>0.9</v>
          </cell>
        </row>
        <row r="156">
          <cell r="B156">
            <v>0.95</v>
          </cell>
        </row>
        <row r="157">
          <cell r="B157">
            <v>1</v>
          </cell>
        </row>
        <row r="158">
          <cell r="B158">
            <v>1.05</v>
          </cell>
        </row>
        <row r="159">
          <cell r="B159">
            <v>1.1000000000000001</v>
          </cell>
        </row>
        <row r="160">
          <cell r="B160">
            <v>1.1499999999999999</v>
          </cell>
        </row>
        <row r="161">
          <cell r="B161">
            <v>1.2</v>
          </cell>
        </row>
        <row r="194">
          <cell r="A194">
            <v>0</v>
          </cell>
        </row>
        <row r="195">
          <cell r="A195">
            <v>0.01</v>
          </cell>
        </row>
        <row r="196">
          <cell r="A196">
            <v>0.02</v>
          </cell>
        </row>
        <row r="197">
          <cell r="A197">
            <v>0.03</v>
          </cell>
        </row>
        <row r="198">
          <cell r="A198">
            <v>0.04</v>
          </cell>
        </row>
        <row r="199">
          <cell r="A199">
            <v>0.05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adio "/>
      <sheetName val="Newspapers"/>
      <sheetName val="Disney"/>
      <sheetName val="Cartoon Network"/>
      <sheetName val="Lookup"/>
      <sheetName val="DC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9">
          <cell r="T19" t="str">
            <v>18-34</v>
          </cell>
        </row>
        <row r="20">
          <cell r="T20" t="str">
            <v>18-49</v>
          </cell>
        </row>
        <row r="21">
          <cell r="T21" t="str">
            <v>25-54</v>
          </cell>
        </row>
        <row r="22">
          <cell r="T22" t="str">
            <v>M18-49</v>
          </cell>
        </row>
        <row r="23">
          <cell r="T23" t="str">
            <v>M25-54</v>
          </cell>
        </row>
        <row r="24">
          <cell r="T24" t="str">
            <v>W18-49</v>
          </cell>
        </row>
        <row r="25">
          <cell r="T25" t="str">
            <v>W25-54</v>
          </cell>
        </row>
        <row r="153">
          <cell r="A153">
            <v>0.8</v>
          </cell>
        </row>
        <row r="154">
          <cell r="A154">
            <v>0.85</v>
          </cell>
        </row>
        <row r="155">
          <cell r="A155">
            <v>0.9</v>
          </cell>
        </row>
        <row r="156">
          <cell r="A156">
            <v>0.95</v>
          </cell>
        </row>
        <row r="157">
          <cell r="A157">
            <v>1</v>
          </cell>
        </row>
        <row r="158">
          <cell r="A158">
            <v>1.05</v>
          </cell>
        </row>
        <row r="159">
          <cell r="A159">
            <v>1.1000000000000001</v>
          </cell>
        </row>
        <row r="160">
          <cell r="A160">
            <v>1.1499999999999999</v>
          </cell>
        </row>
        <row r="161">
          <cell r="A161">
            <v>1.2</v>
          </cell>
        </row>
      </sheetData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7 pack"/>
      <sheetName val="TV7 RTG&amp;Prices"/>
      <sheetName val="News7 RTG&amp;Prices"/>
      <sheetName val="Super7 RTG&amp;Prices"/>
      <sheetName val="Football scheme"/>
      <sheetName val="Calcs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1</v>
          </cell>
          <cell r="B2">
            <v>0.5</v>
          </cell>
          <cell r="E2" t="str">
            <v>Spot</v>
          </cell>
          <cell r="F2">
            <v>1</v>
          </cell>
          <cell r="G2">
            <v>30</v>
          </cell>
          <cell r="I2" t="str">
            <v>Прекъсване</v>
          </cell>
          <cell r="J2">
            <v>0.2</v>
          </cell>
          <cell r="K2" t="str">
            <v>Прекъсване</v>
          </cell>
        </row>
        <row r="3">
          <cell r="A3">
            <v>2</v>
          </cell>
          <cell r="B3">
            <v>0.5</v>
          </cell>
          <cell r="E3" t="str">
            <v>Paid Report</v>
          </cell>
          <cell r="F3">
            <v>1.8</v>
          </cell>
          <cell r="G3">
            <v>60</v>
          </cell>
          <cell r="I3" t="str">
            <v>Първа позиция</v>
          </cell>
          <cell r="J3">
            <v>0.2</v>
          </cell>
          <cell r="K3" t="str">
            <v>Първа позиция</v>
          </cell>
          <cell r="AZ3" t="str">
            <v>A</v>
          </cell>
        </row>
        <row r="4">
          <cell r="A4">
            <v>3</v>
          </cell>
          <cell r="B4">
            <v>0.5</v>
          </cell>
          <cell r="E4" t="str">
            <v>7"+7" Spons Tags</v>
          </cell>
          <cell r="F4">
            <v>0.8</v>
          </cell>
          <cell r="G4">
            <v>14</v>
          </cell>
          <cell r="I4" t="str">
            <v>Втора позиция</v>
          </cell>
          <cell r="J4">
            <v>0.2</v>
          </cell>
          <cell r="K4" t="str">
            <v>Втора позиция</v>
          </cell>
          <cell r="AZ4" t="str">
            <v>B</v>
          </cell>
        </row>
        <row r="5">
          <cell r="A5">
            <v>4</v>
          </cell>
          <cell r="B5">
            <v>0.5</v>
          </cell>
          <cell r="E5" t="str">
            <v>7" Spons Tag</v>
          </cell>
          <cell r="F5">
            <v>0.5</v>
          </cell>
          <cell r="G5">
            <v>7</v>
          </cell>
          <cell r="I5" t="str">
            <v>Последна позиция</v>
          </cell>
          <cell r="J5">
            <v>0.2</v>
          </cell>
          <cell r="K5" t="str">
            <v>Последна позиция</v>
          </cell>
          <cell r="AZ5" t="str">
            <v>-</v>
          </cell>
        </row>
        <row r="6">
          <cell r="A6">
            <v>5</v>
          </cell>
          <cell r="B6">
            <v>0.5</v>
          </cell>
          <cell r="E6" t="str">
            <v>Spons Promo</v>
          </cell>
          <cell r="F6">
            <v>0.5</v>
          </cell>
          <cell r="G6">
            <v>37</v>
          </cell>
          <cell r="I6" t="str">
            <v>1-ва поз. и прекъсване</v>
          </cell>
          <cell r="J6">
            <v>0.4</v>
          </cell>
          <cell r="K6" t="str">
            <v>1-ва поз. и прекъсване</v>
          </cell>
          <cell r="AZ6" t="str">
            <v>-</v>
          </cell>
        </row>
        <row r="7">
          <cell r="A7">
            <v>6</v>
          </cell>
          <cell r="B7">
            <v>0.5</v>
          </cell>
          <cell r="E7" t="str">
            <v>7"+7" Break IDs</v>
          </cell>
          <cell r="F7">
            <v>0.8</v>
          </cell>
          <cell r="G7">
            <v>14</v>
          </cell>
          <cell r="I7" t="str">
            <v>Посл.поз. и прекъсване</v>
          </cell>
          <cell r="J7">
            <v>0.4</v>
          </cell>
          <cell r="K7" t="str">
            <v>Посл.поз. и прекъсване</v>
          </cell>
          <cell r="AZ7" t="str">
            <v>-</v>
          </cell>
        </row>
        <row r="8">
          <cell r="A8">
            <v>7</v>
          </cell>
          <cell r="B8">
            <v>0.5</v>
          </cell>
          <cell r="E8" t="str">
            <v>7"+7" Break IDs with VO</v>
          </cell>
          <cell r="F8">
            <v>1</v>
          </cell>
          <cell r="G8">
            <v>14</v>
          </cell>
          <cell r="I8" t="str">
            <v>Break Choice</v>
          </cell>
          <cell r="J8">
            <v>0.2</v>
          </cell>
          <cell r="K8" t="str">
            <v>Break Choice</v>
          </cell>
          <cell r="AZ8" t="str">
            <v>-</v>
          </cell>
        </row>
        <row r="9">
          <cell r="A9">
            <v>8</v>
          </cell>
          <cell r="B9">
            <v>0.6</v>
          </cell>
          <cell r="E9" t="str">
            <v>Content Split</v>
          </cell>
          <cell r="F9">
            <v>1</v>
          </cell>
          <cell r="G9">
            <v>10</v>
          </cell>
          <cell r="I9" t="str">
            <v>First in Break</v>
          </cell>
          <cell r="J9">
            <v>0.2</v>
          </cell>
          <cell r="K9" t="str">
            <v>First in Break</v>
          </cell>
          <cell r="AZ9" t="str">
            <v>-</v>
          </cell>
        </row>
        <row r="10">
          <cell r="A10">
            <v>9</v>
          </cell>
          <cell r="B10">
            <v>0.6</v>
          </cell>
          <cell r="E10" t="str">
            <v>Skyscraper</v>
          </cell>
          <cell r="F10">
            <v>0.6</v>
          </cell>
          <cell r="G10">
            <v>10</v>
          </cell>
          <cell r="I10" t="str">
            <v>Second in Break</v>
          </cell>
          <cell r="J10">
            <v>0.2</v>
          </cell>
          <cell r="K10" t="str">
            <v>Second in Break</v>
          </cell>
          <cell r="AZ10" t="str">
            <v>-</v>
          </cell>
        </row>
        <row r="11">
          <cell r="A11">
            <v>10</v>
          </cell>
          <cell r="B11">
            <v>0.6</v>
          </cell>
          <cell r="E11" t="str">
            <v>Cut-in</v>
          </cell>
          <cell r="F11">
            <v>0.6</v>
          </cell>
          <cell r="G11">
            <v>10</v>
          </cell>
          <cell r="I11" t="str">
            <v>Last in Break</v>
          </cell>
          <cell r="J11">
            <v>0.2</v>
          </cell>
          <cell r="K11" t="str">
            <v>Last in Break</v>
          </cell>
          <cell r="AZ11" t="str">
            <v>-</v>
          </cell>
        </row>
        <row r="12">
          <cell r="A12">
            <v>11</v>
          </cell>
          <cell r="B12">
            <v>0.6</v>
          </cell>
          <cell r="E12" t="str">
            <v>Branded Bug</v>
          </cell>
          <cell r="F12">
            <v>0.5</v>
          </cell>
          <cell r="G12">
            <v>10</v>
          </cell>
          <cell r="I12" t="str">
            <v>First in Break &amp; Break Choice</v>
          </cell>
          <cell r="J12">
            <v>0.4</v>
          </cell>
          <cell r="K12" t="str">
            <v>First in Break &amp; Break Choice</v>
          </cell>
          <cell r="AZ12" t="str">
            <v>-</v>
          </cell>
        </row>
        <row r="13">
          <cell r="A13">
            <v>12</v>
          </cell>
          <cell r="B13">
            <v>0.6</v>
          </cell>
          <cell r="E13" t="str">
            <v>Branded Promo Bug</v>
          </cell>
          <cell r="F13">
            <v>0.5</v>
          </cell>
          <cell r="G13">
            <v>10</v>
          </cell>
          <cell r="I13" t="str">
            <v>Last in Break &amp; Break Choice</v>
          </cell>
          <cell r="J13">
            <v>0.4</v>
          </cell>
          <cell r="K13" t="str">
            <v>Last in Break &amp; Break Choice</v>
          </cell>
          <cell r="AZ13" t="str">
            <v>A2</v>
          </cell>
        </row>
        <row r="14">
          <cell r="A14">
            <v>13</v>
          </cell>
          <cell r="B14">
            <v>0.75</v>
          </cell>
          <cell r="AZ14" t="str">
            <v>B2</v>
          </cell>
        </row>
        <row r="15">
          <cell r="A15">
            <v>14</v>
          </cell>
          <cell r="B15">
            <v>0.75</v>
          </cell>
          <cell r="AZ15" t="str">
            <v>-2</v>
          </cell>
        </row>
        <row r="16">
          <cell r="A16">
            <v>15</v>
          </cell>
          <cell r="B16">
            <v>0.75</v>
          </cell>
          <cell r="AZ16" t="str">
            <v>-2</v>
          </cell>
        </row>
        <row r="17">
          <cell r="A17">
            <v>16</v>
          </cell>
          <cell r="B17">
            <v>0.75</v>
          </cell>
          <cell r="AZ17" t="str">
            <v>-2</v>
          </cell>
        </row>
        <row r="18">
          <cell r="A18">
            <v>17</v>
          </cell>
          <cell r="B18">
            <v>0.75</v>
          </cell>
          <cell r="AZ18" t="str">
            <v>-2</v>
          </cell>
        </row>
        <row r="19">
          <cell r="A19">
            <v>18</v>
          </cell>
          <cell r="B19">
            <v>0.85</v>
          </cell>
          <cell r="AZ19" t="str">
            <v>-2</v>
          </cell>
        </row>
        <row r="20">
          <cell r="A20">
            <v>19</v>
          </cell>
          <cell r="B20">
            <v>0.85</v>
          </cell>
          <cell r="AZ20" t="str">
            <v>-2</v>
          </cell>
        </row>
        <row r="21">
          <cell r="A21">
            <v>20</v>
          </cell>
          <cell r="B21">
            <v>0.85</v>
          </cell>
          <cell r="AZ21" t="str">
            <v>-2</v>
          </cell>
        </row>
        <row r="22">
          <cell r="A22">
            <v>21</v>
          </cell>
          <cell r="B22">
            <v>0.85</v>
          </cell>
          <cell r="AZ22" t="str">
            <v>-2</v>
          </cell>
        </row>
        <row r="23">
          <cell r="A23">
            <v>22</v>
          </cell>
          <cell r="B23">
            <v>0.85</v>
          </cell>
          <cell r="AZ23" t="str">
            <v>A3</v>
          </cell>
        </row>
        <row r="24">
          <cell r="A24">
            <v>23</v>
          </cell>
          <cell r="B24">
            <v>0.95</v>
          </cell>
          <cell r="I24" t="str">
            <v>да/yes</v>
          </cell>
          <cell r="AZ24" t="str">
            <v>B3</v>
          </cell>
        </row>
        <row r="25">
          <cell r="A25">
            <v>24</v>
          </cell>
          <cell r="B25">
            <v>0.95</v>
          </cell>
          <cell r="I25" t="str">
            <v>не/no</v>
          </cell>
          <cell r="AZ25" t="str">
            <v>-3</v>
          </cell>
        </row>
        <row r="26">
          <cell r="A26">
            <v>25</v>
          </cell>
          <cell r="B26">
            <v>0.95</v>
          </cell>
          <cell r="AZ26" t="str">
            <v>-3</v>
          </cell>
        </row>
        <row r="27">
          <cell r="A27">
            <v>26</v>
          </cell>
          <cell r="B27">
            <v>0.95</v>
          </cell>
          <cell r="AZ27" t="str">
            <v>-3</v>
          </cell>
        </row>
        <row r="28">
          <cell r="A28">
            <v>27</v>
          </cell>
          <cell r="B28">
            <v>0.95</v>
          </cell>
          <cell r="AZ28" t="str">
            <v>-3</v>
          </cell>
        </row>
        <row r="29">
          <cell r="A29">
            <v>28</v>
          </cell>
          <cell r="B29">
            <v>1</v>
          </cell>
          <cell r="AZ29" t="str">
            <v>-3</v>
          </cell>
        </row>
        <row r="30">
          <cell r="A30">
            <v>29</v>
          </cell>
          <cell r="B30">
            <v>1</v>
          </cell>
          <cell r="AZ30" t="str">
            <v>-3</v>
          </cell>
        </row>
        <row r="31">
          <cell r="A31">
            <v>30</v>
          </cell>
          <cell r="B31">
            <v>1</v>
          </cell>
          <cell r="AZ31" t="str">
            <v>-3</v>
          </cell>
        </row>
        <row r="32">
          <cell r="A32">
            <v>31</v>
          </cell>
          <cell r="B32">
            <v>1</v>
          </cell>
          <cell r="AZ32" t="str">
            <v>-3</v>
          </cell>
        </row>
        <row r="33">
          <cell r="A33">
            <v>32</v>
          </cell>
          <cell r="B33">
            <v>1</v>
          </cell>
          <cell r="AZ33" t="str">
            <v>A4</v>
          </cell>
        </row>
        <row r="34">
          <cell r="A34">
            <v>33</v>
          </cell>
          <cell r="B34">
            <v>1.1499999999999999</v>
          </cell>
          <cell r="AZ34" t="str">
            <v>B4</v>
          </cell>
        </row>
        <row r="35">
          <cell r="A35">
            <v>34</v>
          </cell>
          <cell r="B35">
            <v>1.1499999999999999</v>
          </cell>
          <cell r="AZ35" t="str">
            <v>-4</v>
          </cell>
        </row>
        <row r="36">
          <cell r="A36">
            <v>35</v>
          </cell>
          <cell r="B36">
            <v>1.1499999999999999</v>
          </cell>
          <cell r="AZ36" t="str">
            <v>-4</v>
          </cell>
        </row>
        <row r="37">
          <cell r="A37">
            <v>36</v>
          </cell>
          <cell r="B37">
            <v>1.1499999999999999</v>
          </cell>
          <cell r="AZ37" t="str">
            <v>-4</v>
          </cell>
        </row>
        <row r="38">
          <cell r="A38">
            <v>37</v>
          </cell>
          <cell r="B38">
            <v>1.1499999999999999</v>
          </cell>
          <cell r="AZ38" t="str">
            <v>-4</v>
          </cell>
        </row>
        <row r="39">
          <cell r="A39">
            <v>38</v>
          </cell>
          <cell r="B39">
            <v>1.3</v>
          </cell>
          <cell r="AZ39" t="str">
            <v>-4</v>
          </cell>
        </row>
        <row r="40">
          <cell r="A40">
            <v>39</v>
          </cell>
          <cell r="B40">
            <v>1.3</v>
          </cell>
          <cell r="AZ40" t="str">
            <v>-4</v>
          </cell>
        </row>
        <row r="41">
          <cell r="A41">
            <v>40</v>
          </cell>
          <cell r="B41">
            <v>1.3</v>
          </cell>
          <cell r="AZ41" t="str">
            <v>-4</v>
          </cell>
        </row>
        <row r="42">
          <cell r="A42">
            <v>41</v>
          </cell>
          <cell r="B42">
            <v>1.3</v>
          </cell>
          <cell r="AZ42" t="str">
            <v>-4</v>
          </cell>
        </row>
        <row r="43">
          <cell r="A43">
            <v>42</v>
          </cell>
          <cell r="B43">
            <v>1.3</v>
          </cell>
          <cell r="AZ43" t="str">
            <v>A5</v>
          </cell>
        </row>
        <row r="44">
          <cell r="A44">
            <v>43</v>
          </cell>
          <cell r="B44">
            <v>1.5</v>
          </cell>
          <cell r="AZ44" t="str">
            <v>B5</v>
          </cell>
        </row>
        <row r="45">
          <cell r="A45">
            <v>44</v>
          </cell>
          <cell r="B45">
            <v>1.5</v>
          </cell>
          <cell r="AZ45" t="str">
            <v>-5</v>
          </cell>
        </row>
        <row r="46">
          <cell r="A46">
            <v>45</v>
          </cell>
          <cell r="B46">
            <v>1.5</v>
          </cell>
          <cell r="AZ46" t="str">
            <v>-5</v>
          </cell>
        </row>
        <row r="47">
          <cell r="A47">
            <v>46</v>
          </cell>
          <cell r="B47">
            <v>1.5</v>
          </cell>
          <cell r="AZ47" t="str">
            <v>-5</v>
          </cell>
        </row>
        <row r="48">
          <cell r="A48">
            <v>47</v>
          </cell>
          <cell r="B48">
            <v>1.5</v>
          </cell>
          <cell r="AZ48" t="str">
            <v>-5</v>
          </cell>
        </row>
        <row r="49">
          <cell r="A49">
            <v>48</v>
          </cell>
          <cell r="B49">
            <v>1.7</v>
          </cell>
          <cell r="AT49" t="str">
            <v>1 000 лв - 5 000 лв - до 40% PT</v>
          </cell>
          <cell r="AU49">
            <v>0.3</v>
          </cell>
          <cell r="AZ49" t="str">
            <v>-5</v>
          </cell>
        </row>
        <row r="50">
          <cell r="A50">
            <v>49</v>
          </cell>
          <cell r="B50">
            <v>1.7</v>
          </cell>
          <cell r="AT50" t="str">
            <v>1 000 лв - 5 000 лв - до 50% PT</v>
          </cell>
          <cell r="AU50">
            <v>0.2</v>
          </cell>
          <cell r="AZ50" t="str">
            <v>-5</v>
          </cell>
        </row>
        <row r="51">
          <cell r="A51">
            <v>50</v>
          </cell>
          <cell r="B51">
            <v>1.7</v>
          </cell>
          <cell r="AT51" t="str">
            <v>1 000 лв - 5 000 лв - до 60% PT</v>
          </cell>
          <cell r="AU51">
            <v>0.1</v>
          </cell>
          <cell r="AZ51" t="str">
            <v>-5</v>
          </cell>
        </row>
        <row r="52">
          <cell r="A52">
            <v>51</v>
          </cell>
          <cell r="B52">
            <v>1.7</v>
          </cell>
          <cell r="AT52" t="str">
            <v>1 000 лв - 5 000 лв - до 70% PT</v>
          </cell>
          <cell r="AU52">
            <v>0.05</v>
          </cell>
          <cell r="AZ52" t="str">
            <v>-5</v>
          </cell>
        </row>
        <row r="53">
          <cell r="A53">
            <v>52</v>
          </cell>
          <cell r="B53">
            <v>1.7</v>
          </cell>
          <cell r="AT53" t="str">
            <v>5 001 лв - 10 000 лв - до 40% PT</v>
          </cell>
          <cell r="AU53">
            <v>0.4</v>
          </cell>
        </row>
        <row r="54">
          <cell r="A54">
            <v>53</v>
          </cell>
          <cell r="B54">
            <v>1.75</v>
          </cell>
          <cell r="AT54" t="str">
            <v>5 001 лв - 10 000 лв - до 50% PT</v>
          </cell>
          <cell r="AU54">
            <v>0.3</v>
          </cell>
        </row>
        <row r="55">
          <cell r="A55">
            <v>54</v>
          </cell>
          <cell r="B55">
            <v>1.75</v>
          </cell>
          <cell r="AT55" t="str">
            <v>5 001 лв - 10 000 лв - до 60% PT</v>
          </cell>
          <cell r="AU55">
            <v>0.2</v>
          </cell>
        </row>
        <row r="56">
          <cell r="A56">
            <v>55</v>
          </cell>
          <cell r="B56">
            <v>1.75</v>
          </cell>
          <cell r="AT56" t="str">
            <v>5 001 лв - 10 000 лв - до 70% PT</v>
          </cell>
          <cell r="AU56">
            <v>0.1</v>
          </cell>
        </row>
        <row r="57">
          <cell r="A57">
            <v>56</v>
          </cell>
          <cell r="B57">
            <v>1.75</v>
          </cell>
          <cell r="AT57" t="str">
            <v>над 10 001 лв - до 40% PT</v>
          </cell>
          <cell r="AU57">
            <v>0.5</v>
          </cell>
        </row>
        <row r="58">
          <cell r="A58">
            <v>57</v>
          </cell>
          <cell r="B58">
            <v>1.75</v>
          </cell>
          <cell r="AT58" t="str">
            <v>над 10 001 лв - до 50% PT</v>
          </cell>
          <cell r="AU58">
            <v>0.4</v>
          </cell>
        </row>
        <row r="59">
          <cell r="A59">
            <v>58</v>
          </cell>
          <cell r="B59">
            <v>1.8</v>
          </cell>
          <cell r="AT59" t="str">
            <v>над 10 001 лв - до 60% PT</v>
          </cell>
          <cell r="AU59">
            <v>0.3</v>
          </cell>
        </row>
        <row r="60">
          <cell r="A60">
            <v>59</v>
          </cell>
          <cell r="B60">
            <v>1.8</v>
          </cell>
          <cell r="AT60" t="str">
            <v>над 10 001 лв - до 70% PT</v>
          </cell>
          <cell r="AU60">
            <v>0.15</v>
          </cell>
        </row>
        <row r="61">
          <cell r="A61">
            <v>60</v>
          </cell>
          <cell r="B61">
            <v>1.8</v>
          </cell>
          <cell r="AT61" t="str">
            <v>1 000 BGN - 5 000 BGN - up to 40% PT</v>
          </cell>
          <cell r="AU61">
            <v>0.3</v>
          </cell>
        </row>
        <row r="62">
          <cell r="A62">
            <v>61</v>
          </cell>
          <cell r="B62">
            <v>1.83</v>
          </cell>
          <cell r="AT62" t="str">
            <v>1 000 BGN - 5 000 BGN - up to 50% PT</v>
          </cell>
          <cell r="AU62">
            <v>0.2</v>
          </cell>
        </row>
        <row r="63">
          <cell r="A63">
            <v>62</v>
          </cell>
          <cell r="B63">
            <v>1.86</v>
          </cell>
          <cell r="AT63" t="str">
            <v>1 000 BGN - 5 000 BGN - up to 60% PT</v>
          </cell>
          <cell r="AU63">
            <v>0.1</v>
          </cell>
        </row>
        <row r="64">
          <cell r="A64">
            <v>63</v>
          </cell>
          <cell r="B64">
            <v>1.89</v>
          </cell>
          <cell r="AT64" t="str">
            <v>1 000 BGN - 5 000 BGN - up to 70% PT</v>
          </cell>
          <cell r="AU64">
            <v>0.05</v>
          </cell>
        </row>
        <row r="65">
          <cell r="A65">
            <v>64</v>
          </cell>
          <cell r="B65">
            <v>1.92</v>
          </cell>
          <cell r="AT65" t="str">
            <v>5 001 BGN - 10 000 BGN - up to 40% PT</v>
          </cell>
          <cell r="AU65">
            <v>0.4</v>
          </cell>
        </row>
        <row r="66">
          <cell r="A66">
            <v>65</v>
          </cell>
          <cell r="B66">
            <v>1.95</v>
          </cell>
          <cell r="AT66" t="str">
            <v>5 001 BGN - 10 000 BGN - up to 50% PT</v>
          </cell>
          <cell r="AU66">
            <v>0.3</v>
          </cell>
        </row>
        <row r="67">
          <cell r="A67">
            <v>66</v>
          </cell>
          <cell r="B67">
            <v>1.98</v>
          </cell>
          <cell r="AT67" t="str">
            <v>5 001 BGN - 10 000 BGN - up to 60% PT</v>
          </cell>
          <cell r="AU67">
            <v>0.2</v>
          </cell>
        </row>
        <row r="68">
          <cell r="A68">
            <v>67</v>
          </cell>
          <cell r="B68">
            <v>2.0099999999999998</v>
          </cell>
          <cell r="AT68" t="str">
            <v>5 001 BGN - 10 000 BGN - up to 70% PT</v>
          </cell>
          <cell r="AU68">
            <v>0.1</v>
          </cell>
        </row>
        <row r="69">
          <cell r="A69">
            <v>68</v>
          </cell>
          <cell r="B69">
            <v>2.04</v>
          </cell>
          <cell r="AT69" t="str">
            <v>over 10 001 BGN - up to 40% PT</v>
          </cell>
          <cell r="AU69">
            <v>0.5</v>
          </cell>
        </row>
        <row r="70">
          <cell r="A70">
            <v>69</v>
          </cell>
          <cell r="B70">
            <v>2.0699999999999998</v>
          </cell>
          <cell r="AT70" t="str">
            <v>over 10 001 BGN - up to 50% PT</v>
          </cell>
          <cell r="AU70">
            <v>0.4</v>
          </cell>
        </row>
        <row r="71">
          <cell r="A71">
            <v>70</v>
          </cell>
          <cell r="B71">
            <v>2.1</v>
          </cell>
          <cell r="AT71" t="str">
            <v>over 10 001 BGN - up to 60% PT</v>
          </cell>
          <cell r="AU71">
            <v>0.3</v>
          </cell>
        </row>
        <row r="72">
          <cell r="A72">
            <v>71</v>
          </cell>
          <cell r="B72">
            <v>2.13</v>
          </cell>
          <cell r="AT72" t="str">
            <v>over 10 001 BGN - up to 70% PT</v>
          </cell>
          <cell r="AU72">
            <v>0.15</v>
          </cell>
        </row>
        <row r="73">
          <cell r="A73">
            <v>72</v>
          </cell>
          <cell r="B73">
            <v>2.16</v>
          </cell>
        </row>
        <row r="74">
          <cell r="A74">
            <v>73</v>
          </cell>
          <cell r="B74">
            <v>2.19</v>
          </cell>
        </row>
        <row r="75">
          <cell r="A75">
            <v>74</v>
          </cell>
          <cell r="B75">
            <v>2.2200000000000002</v>
          </cell>
        </row>
        <row r="76">
          <cell r="A76">
            <v>75</v>
          </cell>
          <cell r="B76">
            <v>2.25</v>
          </cell>
        </row>
        <row r="77">
          <cell r="A77">
            <v>76</v>
          </cell>
          <cell r="B77">
            <v>2.2799999999999998</v>
          </cell>
        </row>
        <row r="78">
          <cell r="A78">
            <v>77</v>
          </cell>
          <cell r="B78">
            <v>2.31</v>
          </cell>
        </row>
        <row r="79">
          <cell r="A79">
            <v>78</v>
          </cell>
          <cell r="B79">
            <v>2.34</v>
          </cell>
        </row>
        <row r="80">
          <cell r="A80">
            <v>79</v>
          </cell>
          <cell r="B80">
            <v>2.37</v>
          </cell>
        </row>
        <row r="81">
          <cell r="A81">
            <v>80</v>
          </cell>
          <cell r="B81">
            <v>2.4</v>
          </cell>
        </row>
        <row r="82">
          <cell r="A82">
            <v>81</v>
          </cell>
          <cell r="B82">
            <v>2.4300000000000002</v>
          </cell>
        </row>
        <row r="83">
          <cell r="A83">
            <v>82</v>
          </cell>
          <cell r="B83">
            <v>2.46</v>
          </cell>
        </row>
        <row r="84">
          <cell r="A84">
            <v>83</v>
          </cell>
          <cell r="B84">
            <v>2.4900000000000002</v>
          </cell>
        </row>
        <row r="85">
          <cell r="A85">
            <v>84</v>
          </cell>
          <cell r="B85">
            <v>2.52</v>
          </cell>
        </row>
        <row r="86">
          <cell r="A86">
            <v>85</v>
          </cell>
          <cell r="B86">
            <v>2.5499999999999998</v>
          </cell>
        </row>
        <row r="87">
          <cell r="A87">
            <v>86</v>
          </cell>
          <cell r="B87">
            <v>2.58</v>
          </cell>
        </row>
        <row r="88">
          <cell r="A88">
            <v>87</v>
          </cell>
          <cell r="B88">
            <v>2.61</v>
          </cell>
        </row>
        <row r="89">
          <cell r="A89">
            <v>88</v>
          </cell>
          <cell r="B89">
            <v>2.64</v>
          </cell>
        </row>
        <row r="90">
          <cell r="A90">
            <v>89</v>
          </cell>
          <cell r="B90">
            <v>2.67</v>
          </cell>
        </row>
        <row r="91">
          <cell r="A91">
            <v>90</v>
          </cell>
          <cell r="B91">
            <v>2.7</v>
          </cell>
        </row>
        <row r="92">
          <cell r="A92">
            <v>91</v>
          </cell>
          <cell r="B92">
            <v>2.73</v>
          </cell>
        </row>
        <row r="93">
          <cell r="A93">
            <v>92</v>
          </cell>
          <cell r="B93">
            <v>2.76</v>
          </cell>
        </row>
        <row r="94">
          <cell r="A94">
            <v>93</v>
          </cell>
          <cell r="B94">
            <v>2.79</v>
          </cell>
        </row>
        <row r="95">
          <cell r="A95">
            <v>94</v>
          </cell>
          <cell r="B95">
            <v>2.82</v>
          </cell>
        </row>
        <row r="96">
          <cell r="A96">
            <v>95</v>
          </cell>
          <cell r="B96">
            <v>2.85</v>
          </cell>
        </row>
        <row r="97">
          <cell r="A97">
            <v>96</v>
          </cell>
          <cell r="B97">
            <v>2.88</v>
          </cell>
        </row>
        <row r="98">
          <cell r="A98">
            <v>97</v>
          </cell>
          <cell r="B98">
            <v>2.91</v>
          </cell>
        </row>
        <row r="99">
          <cell r="A99">
            <v>98</v>
          </cell>
          <cell r="B99">
            <v>2.94</v>
          </cell>
        </row>
        <row r="100">
          <cell r="A100">
            <v>99</v>
          </cell>
          <cell r="B100">
            <v>2.97</v>
          </cell>
        </row>
        <row r="101">
          <cell r="A101">
            <v>100</v>
          </cell>
          <cell r="B101">
            <v>3</v>
          </cell>
        </row>
        <row r="102">
          <cell r="A102">
            <v>101</v>
          </cell>
          <cell r="B102">
            <v>3.03</v>
          </cell>
        </row>
        <row r="103">
          <cell r="A103">
            <v>102</v>
          </cell>
          <cell r="B103">
            <v>3.06</v>
          </cell>
        </row>
        <row r="104">
          <cell r="A104">
            <v>103</v>
          </cell>
          <cell r="B104">
            <v>3.09</v>
          </cell>
        </row>
        <row r="105">
          <cell r="A105">
            <v>104</v>
          </cell>
          <cell r="B105">
            <v>3.12</v>
          </cell>
        </row>
        <row r="106">
          <cell r="A106">
            <v>105</v>
          </cell>
          <cell r="B106">
            <v>3.15</v>
          </cell>
        </row>
        <row r="107">
          <cell r="A107">
            <v>106</v>
          </cell>
          <cell r="B107">
            <v>3.18</v>
          </cell>
        </row>
        <row r="108">
          <cell r="A108">
            <v>107</v>
          </cell>
          <cell r="B108">
            <v>3.21</v>
          </cell>
        </row>
        <row r="109">
          <cell r="A109">
            <v>108</v>
          </cell>
          <cell r="B109">
            <v>3.24</v>
          </cell>
        </row>
        <row r="110">
          <cell r="A110">
            <v>109</v>
          </cell>
          <cell r="B110">
            <v>3.27</v>
          </cell>
        </row>
        <row r="111">
          <cell r="A111">
            <v>110</v>
          </cell>
          <cell r="B111">
            <v>3.3</v>
          </cell>
        </row>
        <row r="112">
          <cell r="A112">
            <v>111</v>
          </cell>
          <cell r="B112">
            <v>3.33</v>
          </cell>
        </row>
        <row r="113">
          <cell r="A113">
            <v>112</v>
          </cell>
          <cell r="B113">
            <v>3.36</v>
          </cell>
        </row>
        <row r="114">
          <cell r="A114">
            <v>113</v>
          </cell>
          <cell r="B114">
            <v>3.39</v>
          </cell>
        </row>
        <row r="115">
          <cell r="A115">
            <v>114</v>
          </cell>
          <cell r="B115">
            <v>3.42</v>
          </cell>
        </row>
        <row r="116">
          <cell r="A116">
            <v>115</v>
          </cell>
          <cell r="B116">
            <v>3.45</v>
          </cell>
        </row>
        <row r="117">
          <cell r="A117">
            <v>116</v>
          </cell>
          <cell r="B117">
            <v>3.48</v>
          </cell>
        </row>
        <row r="118">
          <cell r="A118">
            <v>117</v>
          </cell>
          <cell r="B118">
            <v>3.51</v>
          </cell>
        </row>
        <row r="119">
          <cell r="A119">
            <v>118</v>
          </cell>
          <cell r="B119">
            <v>3.54</v>
          </cell>
        </row>
        <row r="120">
          <cell r="A120">
            <v>119</v>
          </cell>
          <cell r="B120">
            <v>3.57</v>
          </cell>
        </row>
        <row r="121">
          <cell r="A121">
            <v>120</v>
          </cell>
          <cell r="B121">
            <v>3.6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Lookup"/>
      <sheetName val="Discovery"/>
    </sheetNames>
    <sheetDataSet>
      <sheetData sheetId="0" refreshError="1"/>
      <sheetData sheetId="1" refreshError="1">
        <row r="58">
          <cell r="A58">
            <v>0</v>
          </cell>
        </row>
        <row r="59">
          <cell r="A59">
            <v>0.05</v>
          </cell>
        </row>
      </sheetData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s_sheet"/>
      <sheetName val="zenith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NT"/>
      <sheetName val="btv nonstandart"/>
      <sheetName val="btv NC"/>
      <sheetName val="btv"/>
      <sheetName val="NTV nonstandart"/>
      <sheetName val="Summary"/>
      <sheetName val="Nova"/>
      <sheetName val="Lookup"/>
      <sheetName val="SummaryOOH"/>
      <sheetName val="Sofia"/>
      <sheetName val="Countryside"/>
      <sheetName val="InsideVarna"/>
      <sheetName val="BNK"/>
      <sheetName val="Malls"/>
      <sheetName val="Metro"/>
      <sheetName val="Internet"/>
      <sheetName val="Press"/>
      <sheetName val="Budget"/>
    </sheetNames>
    <sheetDataSet>
      <sheetData sheetId="0"/>
      <sheetData sheetId="1"/>
      <sheetData sheetId="2"/>
      <sheetData sheetId="3"/>
      <sheetData sheetId="4"/>
      <sheetData sheetId="5">
        <row r="4">
          <cell r="K4" t="str">
            <v>A</v>
          </cell>
        </row>
      </sheetData>
      <sheetData sheetId="6"/>
      <sheetData sheetId="7">
        <row r="2">
          <cell r="C2">
            <v>0</v>
          </cell>
        </row>
        <row r="143">
          <cell r="A143" t="str">
            <v>Break</v>
          </cell>
        </row>
        <row r="144">
          <cell r="A144">
            <v>0</v>
          </cell>
        </row>
        <row r="145">
          <cell r="A145" t="str">
            <v>1stIB</v>
          </cell>
        </row>
        <row r="146">
          <cell r="A146" t="str">
            <v>lastIB</v>
          </cell>
        </row>
        <row r="147">
          <cell r="A147" t="str">
            <v>B&amp;1stIB</v>
          </cell>
        </row>
        <row r="148">
          <cell r="A148" t="str">
            <v>B&amp;lastIB</v>
          </cell>
        </row>
        <row r="149">
          <cell r="A149" t="str">
            <v>T&amp;T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NT"/>
      <sheetName val="btv nonstandart"/>
      <sheetName val="btv NC"/>
      <sheetName val="btv"/>
      <sheetName val="NTV nonstandart"/>
      <sheetName val="Summary"/>
      <sheetName val="Nova"/>
      <sheetName val="Lookup"/>
      <sheetName val="SummaryOOH"/>
      <sheetName val="Sofia"/>
      <sheetName val="Countryside"/>
      <sheetName val="InsideVarna"/>
      <sheetName val="BNK"/>
      <sheetName val="Malls"/>
      <sheetName val="Metro"/>
      <sheetName val="Internet"/>
      <sheetName val="Press"/>
      <sheetName val="Budget"/>
    </sheetNames>
    <sheetDataSet>
      <sheetData sheetId="0"/>
      <sheetData sheetId="1"/>
      <sheetData sheetId="2"/>
      <sheetData sheetId="3"/>
      <sheetData sheetId="4"/>
      <sheetData sheetId="5">
        <row r="4">
          <cell r="K4" t="str">
            <v>A</v>
          </cell>
        </row>
      </sheetData>
      <sheetData sheetId="6"/>
      <sheetData sheetId="7">
        <row r="2">
          <cell r="C2">
            <v>0</v>
          </cell>
        </row>
        <row r="143">
          <cell r="A143" t="str">
            <v>Break</v>
          </cell>
        </row>
        <row r="144">
          <cell r="A144">
            <v>0</v>
          </cell>
        </row>
        <row r="145">
          <cell r="A145" t="str">
            <v>1stIB</v>
          </cell>
        </row>
        <row r="146">
          <cell r="A146" t="str">
            <v>lastIB</v>
          </cell>
        </row>
        <row r="147">
          <cell r="A147" t="str">
            <v>B&amp;1stIB</v>
          </cell>
        </row>
        <row r="148">
          <cell r="A148" t="str">
            <v>B&amp;lastIB</v>
          </cell>
        </row>
        <row r="149">
          <cell r="A149" t="str">
            <v>T&amp;T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e Voice"/>
      <sheetName val="RC"/>
    </sheetNames>
    <sheetDataSet>
      <sheetData sheetId="0" refreshError="1"/>
      <sheetData sheetId="1" refreshError="1">
        <row r="5">
          <cell r="A5" t="str">
            <v>R-Cell</v>
          </cell>
        </row>
        <row r="24">
          <cell r="D24" t="str">
            <v>Currency</v>
          </cell>
        </row>
        <row r="27">
          <cell r="D27" t="str">
            <v>lei</v>
          </cell>
        </row>
        <row r="43">
          <cell r="B43" t="str">
            <v>List</v>
          </cell>
        </row>
        <row r="58">
          <cell r="B58" t="str">
            <v>List</v>
          </cell>
        </row>
        <row r="75">
          <cell r="B75" t="str">
            <v>List</v>
          </cell>
        </row>
        <row r="168">
          <cell r="B168" t="str">
            <v>List</v>
          </cell>
        </row>
        <row r="195">
          <cell r="B195" t="str">
            <v>List</v>
          </cell>
        </row>
        <row r="246">
          <cell r="B246" t="str">
            <v>List</v>
          </cell>
        </row>
        <row r="281">
          <cell r="B281" t="str">
            <v>List</v>
          </cell>
        </row>
        <row r="286">
          <cell r="B286" t="str">
            <v>List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V7 pack"/>
      <sheetName val="Super7 pack"/>
      <sheetName val="Super7 pack programs"/>
      <sheetName val="Super7 pack programs CPP"/>
      <sheetName val="TV7 CP"/>
      <sheetName val="Super7 CP programs"/>
      <sheetName val="TV7 barters"/>
      <sheetName val="TV7 RTG&amp;Prices"/>
      <sheetName val="Super7 RTG&amp;Prices"/>
      <sheetName val="Calcs"/>
      <sheetName val="TV7-Super7-Fiesta-cal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2">
          <cell r="A2">
            <v>1</v>
          </cell>
        </row>
        <row r="3">
          <cell r="O3" t="str">
            <v>2 500 лв - 5 000 лв</v>
          </cell>
        </row>
        <row r="4">
          <cell r="O4" t="str">
            <v>5 001 лв - 8 000 лв</v>
          </cell>
        </row>
        <row r="5">
          <cell r="O5" t="str">
            <v>8 001 лв - 10 000 лв</v>
          </cell>
        </row>
        <row r="6">
          <cell r="O6" t="str">
            <v>над 10 001 лв</v>
          </cell>
        </row>
        <row r="11">
          <cell r="O11">
            <v>0</v>
          </cell>
          <cell r="P11">
            <v>0</v>
          </cell>
          <cell r="AG11">
            <v>0</v>
          </cell>
          <cell r="AH11">
            <v>0</v>
          </cell>
        </row>
        <row r="12">
          <cell r="O12">
            <v>0.02</v>
          </cell>
          <cell r="AG12">
            <v>0.02</v>
          </cell>
        </row>
        <row r="13">
          <cell r="O13">
            <v>0.03</v>
          </cell>
          <cell r="AG13">
            <v>0.03</v>
          </cell>
        </row>
        <row r="14">
          <cell r="O14">
            <v>0.04</v>
          </cell>
          <cell r="AG14">
            <v>0.04</v>
          </cell>
        </row>
        <row r="15">
          <cell r="O15">
            <v>0.05</v>
          </cell>
          <cell r="AG15">
            <v>0.05</v>
          </cell>
        </row>
        <row r="16">
          <cell r="O16">
            <v>0.06</v>
          </cell>
          <cell r="AG16">
            <v>0.06</v>
          </cell>
        </row>
        <row r="17">
          <cell r="O17">
            <v>7.0000000000000007E-2</v>
          </cell>
          <cell r="AG17">
            <v>7.0000000000000007E-2</v>
          </cell>
        </row>
        <row r="18">
          <cell r="O18">
            <v>0.08</v>
          </cell>
          <cell r="AG18">
            <v>0.08</v>
          </cell>
        </row>
        <row r="19">
          <cell r="M19">
            <v>1</v>
          </cell>
          <cell r="N19">
            <v>0</v>
          </cell>
          <cell r="O19">
            <v>0.09</v>
          </cell>
          <cell r="AG19">
            <v>0.09</v>
          </cell>
        </row>
        <row r="20">
          <cell r="M20">
            <v>2</v>
          </cell>
          <cell r="N20">
            <v>0.04</v>
          </cell>
          <cell r="O20">
            <v>0.1</v>
          </cell>
          <cell r="AG20">
            <v>0.1</v>
          </cell>
        </row>
        <row r="21">
          <cell r="M21">
            <v>3</v>
          </cell>
          <cell r="N21">
            <v>0.06</v>
          </cell>
          <cell r="O21">
            <v>0.11</v>
          </cell>
          <cell r="AG21">
            <v>0.11</v>
          </cell>
        </row>
        <row r="22">
          <cell r="O22">
            <v>0.12</v>
          </cell>
          <cell r="AG22">
            <v>0.12</v>
          </cell>
        </row>
        <row r="23">
          <cell r="O23">
            <v>0.14000000000000001</v>
          </cell>
          <cell r="R23" t="str">
            <v>-</v>
          </cell>
          <cell r="AG23">
            <v>0.14000000000000001</v>
          </cell>
          <cell r="AM23" t="str">
            <v>A</v>
          </cell>
        </row>
        <row r="24">
          <cell r="O24">
            <v>0.16</v>
          </cell>
          <cell r="R24" t="str">
            <v>-</v>
          </cell>
          <cell r="AG24">
            <v>0.16</v>
          </cell>
          <cell r="AM24" t="str">
            <v>-</v>
          </cell>
        </row>
        <row r="25">
          <cell r="O25">
            <v>0.18</v>
          </cell>
          <cell r="R25" t="str">
            <v>-</v>
          </cell>
          <cell r="AG25">
            <v>0.18</v>
          </cell>
          <cell r="AM25" t="str">
            <v>-</v>
          </cell>
        </row>
        <row r="26">
          <cell r="O26">
            <v>0.2</v>
          </cell>
          <cell r="R26" t="str">
            <v>-</v>
          </cell>
          <cell r="AG26">
            <v>0.2</v>
          </cell>
          <cell r="AM26" t="str">
            <v>-</v>
          </cell>
        </row>
        <row r="27">
          <cell r="R27" t="str">
            <v>-</v>
          </cell>
          <cell r="AM27" t="str">
            <v>-</v>
          </cell>
        </row>
        <row r="28">
          <cell r="R28" t="str">
            <v>-</v>
          </cell>
          <cell r="AM28" t="str">
            <v>-</v>
          </cell>
        </row>
        <row r="29">
          <cell r="R29" t="str">
            <v>-</v>
          </cell>
          <cell r="AM29" t="str">
            <v>-</v>
          </cell>
        </row>
        <row r="30">
          <cell r="R30" t="str">
            <v>-</v>
          </cell>
          <cell r="AM30" t="str">
            <v>-</v>
          </cell>
        </row>
        <row r="31">
          <cell r="R31" t="str">
            <v>-</v>
          </cell>
          <cell r="AM31" t="str">
            <v>-</v>
          </cell>
        </row>
        <row r="32">
          <cell r="R32" t="str">
            <v>-</v>
          </cell>
          <cell r="AM32" t="str">
            <v>-</v>
          </cell>
        </row>
        <row r="33">
          <cell r="R33" t="str">
            <v>-2</v>
          </cell>
          <cell r="AM33" t="str">
            <v>A2</v>
          </cell>
        </row>
        <row r="34">
          <cell r="R34" t="str">
            <v>-2</v>
          </cell>
          <cell r="AM34" t="str">
            <v>-2</v>
          </cell>
        </row>
        <row r="35">
          <cell r="R35" t="str">
            <v>-2</v>
          </cell>
          <cell r="AM35" t="str">
            <v>-2</v>
          </cell>
        </row>
        <row r="36">
          <cell r="R36" t="str">
            <v>-2</v>
          </cell>
          <cell r="AM36" t="str">
            <v>-2</v>
          </cell>
        </row>
        <row r="37">
          <cell r="R37" t="str">
            <v>-2</v>
          </cell>
          <cell r="AM37" t="str">
            <v>-2</v>
          </cell>
        </row>
        <row r="38">
          <cell r="R38" t="str">
            <v>-2</v>
          </cell>
          <cell r="AM38" t="str">
            <v>-2</v>
          </cell>
        </row>
        <row r="39">
          <cell r="R39" t="str">
            <v>-2</v>
          </cell>
          <cell r="AM39" t="str">
            <v>-2</v>
          </cell>
        </row>
        <row r="40">
          <cell r="R40" t="str">
            <v>-2</v>
          </cell>
          <cell r="AM40" t="str">
            <v>-2</v>
          </cell>
        </row>
        <row r="41">
          <cell r="R41" t="str">
            <v>-2</v>
          </cell>
          <cell r="AM41" t="str">
            <v>-2</v>
          </cell>
        </row>
        <row r="42">
          <cell r="R42" t="str">
            <v>-2</v>
          </cell>
          <cell r="AM42" t="str">
            <v>-2</v>
          </cell>
        </row>
        <row r="43">
          <cell r="R43" t="str">
            <v>-3</v>
          </cell>
          <cell r="AM43" t="str">
            <v>A3</v>
          </cell>
        </row>
        <row r="44">
          <cell r="R44" t="str">
            <v>-3</v>
          </cell>
          <cell r="AM44" t="str">
            <v>-3</v>
          </cell>
        </row>
        <row r="45">
          <cell r="R45" t="str">
            <v>-3</v>
          </cell>
          <cell r="AM45" t="str">
            <v>-3</v>
          </cell>
        </row>
        <row r="46">
          <cell r="R46" t="str">
            <v>-3</v>
          </cell>
          <cell r="AM46" t="str">
            <v>-3</v>
          </cell>
        </row>
        <row r="47">
          <cell r="R47" t="str">
            <v>-3</v>
          </cell>
          <cell r="AM47" t="str">
            <v>-3</v>
          </cell>
        </row>
        <row r="48">
          <cell r="R48" t="str">
            <v>-3</v>
          </cell>
          <cell r="AM48" t="str">
            <v>-3</v>
          </cell>
        </row>
        <row r="49">
          <cell r="R49" t="str">
            <v>-3</v>
          </cell>
          <cell r="AM49" t="str">
            <v>-3</v>
          </cell>
        </row>
        <row r="50">
          <cell r="R50" t="str">
            <v>-3</v>
          </cell>
          <cell r="AM50" t="str">
            <v>-3</v>
          </cell>
        </row>
        <row r="51">
          <cell r="R51" t="str">
            <v>-3</v>
          </cell>
          <cell r="AM51" t="str">
            <v>-3</v>
          </cell>
        </row>
        <row r="52">
          <cell r="R52" t="str">
            <v>-3</v>
          </cell>
          <cell r="AM52" t="str">
            <v>-3</v>
          </cell>
        </row>
        <row r="53">
          <cell r="AM53" t="str">
            <v>A4</v>
          </cell>
        </row>
        <row r="54">
          <cell r="AM54" t="str">
            <v>-4</v>
          </cell>
        </row>
        <row r="55">
          <cell r="AM55" t="str">
            <v>-4</v>
          </cell>
        </row>
        <row r="56">
          <cell r="AM56" t="str">
            <v>-4</v>
          </cell>
        </row>
        <row r="57">
          <cell r="AM57" t="str">
            <v>-4</v>
          </cell>
        </row>
        <row r="58">
          <cell r="AM58" t="str">
            <v>-4</v>
          </cell>
        </row>
        <row r="59">
          <cell r="AM59" t="str">
            <v>-4</v>
          </cell>
        </row>
        <row r="60">
          <cell r="AM60" t="str">
            <v>-4</v>
          </cell>
        </row>
        <row r="61">
          <cell r="AM61" t="str">
            <v>-4</v>
          </cell>
        </row>
        <row r="62">
          <cell r="AM62" t="str">
            <v>-4</v>
          </cell>
        </row>
        <row r="63">
          <cell r="AM63" t="str">
            <v>A5</v>
          </cell>
        </row>
        <row r="64">
          <cell r="AM64" t="str">
            <v>-5</v>
          </cell>
        </row>
        <row r="65">
          <cell r="AM65" t="str">
            <v>-5</v>
          </cell>
        </row>
        <row r="66">
          <cell r="AM66" t="str">
            <v>-5</v>
          </cell>
        </row>
        <row r="67">
          <cell r="AM67" t="str">
            <v>-5</v>
          </cell>
        </row>
        <row r="68">
          <cell r="AM68" t="str">
            <v>-5</v>
          </cell>
        </row>
        <row r="69">
          <cell r="AM69" t="str">
            <v>-5</v>
          </cell>
        </row>
        <row r="70">
          <cell r="AM70" t="str">
            <v>-5</v>
          </cell>
        </row>
        <row r="71">
          <cell r="AM71" t="str">
            <v>-5</v>
          </cell>
        </row>
        <row r="72">
          <cell r="AM72" t="str">
            <v>-5</v>
          </cell>
        </row>
      </sheetData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All Channels"/>
      <sheetName val="bTV"/>
      <sheetName val="Action"/>
      <sheetName val="Cinema"/>
      <sheetName val="Comedy"/>
      <sheetName val="Lady"/>
      <sheetName val="RingBG"/>
      <sheetName val="bTV Rtgs &amp; Prices"/>
      <sheetName val="All Calcs"/>
      <sheetName val="NC Calcs"/>
      <sheetName val="Flight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D2" t="str">
            <v>Spot</v>
          </cell>
          <cell r="G2">
            <v>30</v>
          </cell>
          <cell r="O2" t="str">
            <v>A 18-49</v>
          </cell>
          <cell r="Q2">
            <v>1</v>
          </cell>
          <cell r="R2">
            <v>0</v>
          </cell>
          <cell r="U2" t="str">
            <v>Finance</v>
          </cell>
          <cell r="W2" t="str">
            <v>Daniela Bojilova</v>
          </cell>
        </row>
        <row r="3">
          <cell r="D3" t="str">
            <v>Paid Report</v>
          </cell>
          <cell r="G3">
            <v>60</v>
          </cell>
          <cell r="O3" t="str">
            <v>F 25-54</v>
          </cell>
          <cell r="Q3">
            <v>2</v>
          </cell>
          <cell r="R3">
            <v>0.02</v>
          </cell>
          <cell r="U3" t="str">
            <v>Entertainment &amp; Media</v>
          </cell>
          <cell r="W3" t="str">
            <v>Dessislava Proeva</v>
          </cell>
        </row>
        <row r="4">
          <cell r="D4" t="str">
            <v>7"+7" Sponsorship tags</v>
          </cell>
          <cell r="G4">
            <v>14</v>
          </cell>
          <cell r="O4" t="str">
            <v>M 18-49</v>
          </cell>
          <cell r="Q4">
            <v>3</v>
          </cell>
          <cell r="R4">
            <v>0.05</v>
          </cell>
          <cell r="U4" t="str">
            <v>Food</v>
          </cell>
          <cell r="W4" t="str">
            <v>Gergana Dyulgerova</v>
          </cell>
        </row>
        <row r="5">
          <cell r="D5" t="str">
            <v>Sponsored Promo</v>
          </cell>
          <cell r="G5">
            <v>15</v>
          </cell>
          <cell r="Q5">
            <v>4</v>
          </cell>
          <cell r="R5">
            <v>0.09</v>
          </cell>
          <cell r="U5" t="str">
            <v>Cosmetics and Toiletries</v>
          </cell>
          <cell r="W5" t="str">
            <v>Iskra Karafezova</v>
          </cell>
        </row>
        <row r="6">
          <cell r="D6" t="str">
            <v>3"+4" Break IDs</v>
          </cell>
          <cell r="G6">
            <v>7</v>
          </cell>
          <cell r="Q6">
            <v>5</v>
          </cell>
          <cell r="R6">
            <v>0.12</v>
          </cell>
          <cell r="U6" t="str">
            <v>Motors</v>
          </cell>
          <cell r="W6" t="str">
            <v>Ivan Tzvetkov</v>
          </cell>
        </row>
        <row r="7">
          <cell r="D7" t="str">
            <v>3"+4" x Break Ids + VO</v>
          </cell>
          <cell r="G7">
            <v>7</v>
          </cell>
          <cell r="U7" t="str">
            <v>Retail</v>
          </cell>
          <cell r="W7" t="str">
            <v>Laura Alexieva</v>
          </cell>
        </row>
        <row r="8">
          <cell r="D8" t="str">
            <v>Content Split</v>
          </cell>
          <cell r="G8">
            <v>10</v>
          </cell>
          <cell r="U8" t="str">
            <v>Pharmaceutical</v>
          </cell>
          <cell r="W8" t="str">
            <v>Martina Tashkova</v>
          </cell>
        </row>
        <row r="9">
          <cell r="D9" t="str">
            <v>Credit Split</v>
          </cell>
          <cell r="G9">
            <v>10</v>
          </cell>
          <cell r="U9" t="str">
            <v>Household Stores</v>
          </cell>
          <cell r="W9" t="str">
            <v>Metodi Aleksiev</v>
          </cell>
        </row>
        <row r="10">
          <cell r="D10" t="str">
            <v>Countdown</v>
          </cell>
          <cell r="G10">
            <v>10</v>
          </cell>
          <cell r="U10" t="str">
            <v>Drink</v>
          </cell>
          <cell r="W10" t="str">
            <v>Polina Stoyanova</v>
          </cell>
        </row>
        <row r="11">
          <cell r="D11" t="str">
            <v>Skyscraper</v>
          </cell>
          <cell r="G11">
            <v>10</v>
          </cell>
          <cell r="U11" t="str">
            <v>Household Equipment</v>
          </cell>
          <cell r="W11" t="str">
            <v>Teodora Domuschieva</v>
          </cell>
        </row>
        <row r="12">
          <cell r="D12" t="str">
            <v>Cut-in</v>
          </cell>
          <cell r="G12">
            <v>10</v>
          </cell>
          <cell r="U12" t="str">
            <v>Telecoms</v>
          </cell>
        </row>
        <row r="13">
          <cell r="D13" t="str">
            <v>Crawl</v>
          </cell>
          <cell r="G13">
            <v>15</v>
          </cell>
          <cell r="U13" t="str">
            <v>Leisure Equipment</v>
          </cell>
        </row>
        <row r="14">
          <cell r="D14" t="str">
            <v>Branded Bug</v>
          </cell>
          <cell r="G14">
            <v>10</v>
          </cell>
          <cell r="U14" t="str">
            <v>Government, social, political</v>
          </cell>
        </row>
        <row r="15">
          <cell r="D15" t="str">
            <v>Branded Promo-bug</v>
          </cell>
          <cell r="G15">
            <v>10</v>
          </cell>
          <cell r="U15" t="str">
            <v>Travel &amp; Transport</v>
          </cell>
        </row>
        <row r="16">
          <cell r="U16" t="str">
            <v>Computers</v>
          </cell>
        </row>
        <row r="17">
          <cell r="U17" t="str">
            <v>Clothing &amp; Accessories</v>
          </cell>
        </row>
        <row r="18">
          <cell r="U18" t="str">
            <v>Business &amp; Industrial</v>
          </cell>
        </row>
        <row r="19">
          <cell r="U19" t="str">
            <v>Household Appliances</v>
          </cell>
        </row>
        <row r="20">
          <cell r="U20" t="str">
            <v>Mail Order</v>
          </cell>
        </row>
        <row r="21">
          <cell r="U21" t="str">
            <v>Property</v>
          </cell>
        </row>
        <row r="22">
          <cell r="U22" t="str">
            <v>Others</v>
          </cell>
        </row>
      </sheetData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ova"/>
      <sheetName val="Diema Channels"/>
      <sheetName val="Fox Channels"/>
      <sheetName val="3rd Party Channels"/>
      <sheetName val="Disney"/>
      <sheetName val="Lookup"/>
      <sheetName val="DCN"/>
      <sheetName val="Diema_Channels"/>
      <sheetName val="Fox_Channels"/>
      <sheetName val="3rd_Party_Channels"/>
    </sheetNames>
    <sheetDataSet>
      <sheetData sheetId="0">
        <row r="4">
          <cell r="K4" t="str">
            <v>-</v>
          </cell>
        </row>
        <row r="5">
          <cell r="K5" t="str">
            <v>-</v>
          </cell>
        </row>
        <row r="6">
          <cell r="K6" t="str">
            <v>-</v>
          </cell>
        </row>
        <row r="7">
          <cell r="K7" t="str">
            <v>-</v>
          </cell>
        </row>
        <row r="8">
          <cell r="K8" t="str">
            <v>-</v>
          </cell>
        </row>
        <row r="9">
          <cell r="K9" t="str">
            <v>-</v>
          </cell>
        </row>
        <row r="10">
          <cell r="K10" t="str">
            <v>-</v>
          </cell>
        </row>
        <row r="11">
          <cell r="K11" t="str">
            <v>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i &amp; The Voice"/>
      <sheetName val="Fox non standart"/>
      <sheetName val="btv"/>
      <sheetName val="btv NC"/>
      <sheetName val="Summary"/>
      <sheetName val="Nova"/>
      <sheetName val="Lookup"/>
    </sheetNames>
    <sheetDataSet>
      <sheetData sheetId="0"/>
      <sheetData sheetId="1">
        <row r="14">
          <cell r="C14">
            <v>70</v>
          </cell>
        </row>
      </sheetData>
      <sheetData sheetId="2"/>
      <sheetData sheetId="3"/>
      <sheetData sheetId="4">
        <row r="4">
          <cell r="F4" t="str">
            <v>DSK</v>
          </cell>
        </row>
      </sheetData>
      <sheetData sheetId="5">
        <row r="4">
          <cell r="P4">
            <v>15</v>
          </cell>
        </row>
      </sheetData>
      <sheetData sheetId="6">
        <row r="3">
          <cell r="F3" t="str">
            <v>PROGRAM</v>
          </cell>
        </row>
        <row r="151">
          <cell r="B151">
            <v>0.7</v>
          </cell>
        </row>
        <row r="152">
          <cell r="B152">
            <v>0.75</v>
          </cell>
        </row>
        <row r="153">
          <cell r="B153">
            <v>0.8</v>
          </cell>
        </row>
        <row r="154">
          <cell r="B154">
            <v>0.85</v>
          </cell>
        </row>
        <row r="155">
          <cell r="B155">
            <v>0.9</v>
          </cell>
        </row>
        <row r="156">
          <cell r="B156">
            <v>0.95</v>
          </cell>
        </row>
        <row r="157">
          <cell r="B157">
            <v>1</v>
          </cell>
        </row>
        <row r="158">
          <cell r="B158">
            <v>1.05</v>
          </cell>
        </row>
        <row r="159">
          <cell r="B159">
            <v>1.1000000000000001</v>
          </cell>
        </row>
        <row r="160">
          <cell r="B160">
            <v>1.1499999999999999</v>
          </cell>
        </row>
        <row r="161">
          <cell r="B161">
            <v>1.2</v>
          </cell>
        </row>
        <row r="194">
          <cell r="A194">
            <v>0</v>
          </cell>
        </row>
        <row r="195">
          <cell r="A195">
            <v>0.01</v>
          </cell>
        </row>
        <row r="196">
          <cell r="A196">
            <v>0.02</v>
          </cell>
        </row>
        <row r="197">
          <cell r="A197">
            <v>0.03</v>
          </cell>
        </row>
        <row r="198">
          <cell r="A198">
            <v>0.04</v>
          </cell>
        </row>
        <row r="199">
          <cell r="A199">
            <v>0.05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ova"/>
      <sheetName val="Diema Channels"/>
      <sheetName val="Fox Channels"/>
      <sheetName val="3rd Party Channels"/>
      <sheetName val="Disney"/>
      <sheetName val="Lookup"/>
      <sheetName val="DCN"/>
      <sheetName val="Diema_Channels"/>
      <sheetName val="Fox_Channels"/>
      <sheetName val="3rd_Party_Channels"/>
    </sheetNames>
    <sheetDataSet>
      <sheetData sheetId="0">
        <row r="4">
          <cell r="K4" t="str">
            <v>-</v>
          </cell>
        </row>
        <row r="5">
          <cell r="K5" t="str">
            <v>-</v>
          </cell>
        </row>
        <row r="6">
          <cell r="K6" t="str">
            <v>-</v>
          </cell>
        </row>
        <row r="7">
          <cell r="K7" t="str">
            <v>-</v>
          </cell>
        </row>
        <row r="8">
          <cell r="K8" t="str">
            <v>-</v>
          </cell>
        </row>
        <row r="9">
          <cell r="K9" t="str">
            <v>-</v>
          </cell>
        </row>
        <row r="10">
          <cell r="K10" t="str">
            <v>-</v>
          </cell>
        </row>
        <row r="11">
          <cell r="K11" t="str">
            <v>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MTG"/>
      <sheetName val="Nova"/>
      <sheetName val="Diema Channels"/>
      <sheetName val="Fox Channels"/>
      <sheetName val="3rd Party Channels"/>
      <sheetName val="Nova TV Cut-in's"/>
      <sheetName val="Lookup"/>
      <sheetName val="bTV"/>
      <sheetName val="bTV Niches"/>
      <sheetName val="bTV Cut-in's"/>
      <sheetName val="BNT"/>
      <sheetName val="Presa"/>
      <sheetName val="CCS"/>
      <sheetName val="Cinema Arena"/>
      <sheetName val="SummaryOOH"/>
      <sheetName val="OOH_Sofia"/>
      <sheetName val="BNK_2018"/>
      <sheetName val="AVV"/>
      <sheetName val="Varna"/>
      <sheetName val="Premium_Internet"/>
      <sheetName val="Google plan"/>
      <sheetName val="Audience planning"/>
      <sheetName val="Budget"/>
    </sheetNames>
    <sheetDataSet>
      <sheetData sheetId="0">
        <row r="4">
          <cell r="K4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6">
          <cell r="A6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nt1"/>
      <sheetName val="BNT1"/>
      <sheetName val="мачове"/>
      <sheetName val="BNT2"/>
      <sheetName val="hour"/>
      <sheetName val="databnt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y1"/>
      <sheetName val="zenith"/>
      <sheetName val="mony2"/>
      <sheetName val="mony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TV - summary"/>
      <sheetName val="MTG "/>
      <sheetName val="Nova"/>
      <sheetName val="Diema Channels"/>
      <sheetName val="Fox Channels"/>
      <sheetName val="DISC TLC AXN"/>
      <sheetName val="BNT1"/>
      <sheetName val="data"/>
      <sheetName val="Disney"/>
      <sheetName val="Cartoon Network"/>
      <sheetName val="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Q3" t="str">
            <v>Часови пояс</v>
          </cell>
        </row>
        <row r="4">
          <cell r="Q4" t="str">
            <v>mon-fri</v>
          </cell>
        </row>
        <row r="5">
          <cell r="C5" t="str">
            <v>Фиксирана позиция в рекламен блок</v>
          </cell>
          <cell r="Q5" t="str">
            <v>sat</v>
          </cell>
        </row>
        <row r="6">
          <cell r="C6" t="str">
            <v xml:space="preserve">Избор на рекламен блок </v>
          </cell>
          <cell r="Q6" t="str">
            <v>sun</v>
          </cell>
        </row>
        <row r="11">
          <cell r="C11" t="str">
            <v>Клип</v>
          </cell>
        </row>
        <row r="12">
          <cell r="C12" t="str">
            <v>СЗ</v>
          </cell>
        </row>
        <row r="13">
          <cell r="C13" t="str">
            <v>Платен репортаж</v>
          </cell>
        </row>
        <row r="14">
          <cell r="C14" t="str">
            <v>Анонс</v>
          </cell>
        </row>
        <row r="17">
          <cell r="B17">
            <v>5</v>
          </cell>
          <cell r="C17">
            <v>0.4</v>
          </cell>
        </row>
        <row r="18">
          <cell r="B18">
            <v>6</v>
          </cell>
          <cell r="C18">
            <v>0.4</v>
          </cell>
          <cell r="Q18" t="str">
            <v>07.00 - 09.00</v>
          </cell>
        </row>
        <row r="19">
          <cell r="B19">
            <v>7</v>
          </cell>
          <cell r="C19">
            <v>0.4</v>
          </cell>
          <cell r="Q19" t="str">
            <v>09.00 - 12.00</v>
          </cell>
        </row>
        <row r="20">
          <cell r="B20">
            <v>8</v>
          </cell>
          <cell r="C20">
            <v>0.6</v>
          </cell>
          <cell r="Q20" t="str">
            <v>12.00 - 16.00</v>
          </cell>
        </row>
        <row r="21">
          <cell r="B21">
            <v>9</v>
          </cell>
          <cell r="C21">
            <v>0.6</v>
          </cell>
          <cell r="Q21" t="str">
            <v>16:00 -18:00</v>
          </cell>
        </row>
        <row r="22">
          <cell r="B22">
            <v>10</v>
          </cell>
          <cell r="C22">
            <v>0.6</v>
          </cell>
          <cell r="Q22" t="str">
            <v>18.00 - 23.00</v>
          </cell>
        </row>
        <row r="23">
          <cell r="B23">
            <v>11</v>
          </cell>
          <cell r="C23">
            <v>0.6</v>
          </cell>
          <cell r="Q23" t="str">
            <v>23.00 – 07.00</v>
          </cell>
        </row>
        <row r="24">
          <cell r="B24">
            <v>12</v>
          </cell>
          <cell r="C24">
            <v>0.6</v>
          </cell>
        </row>
        <row r="25">
          <cell r="B25">
            <v>13</v>
          </cell>
          <cell r="C25">
            <v>0.75</v>
          </cell>
        </row>
        <row r="26">
          <cell r="B26">
            <v>14</v>
          </cell>
          <cell r="C26">
            <v>0.75</v>
          </cell>
        </row>
        <row r="27">
          <cell r="B27">
            <v>15</v>
          </cell>
          <cell r="C27">
            <v>0.75</v>
          </cell>
        </row>
        <row r="28">
          <cell r="B28">
            <v>16</v>
          </cell>
          <cell r="C28">
            <v>0.75</v>
          </cell>
          <cell r="R28" t="str">
            <v>06:00-12:00</v>
          </cell>
          <cell r="S28" t="str">
            <v>12:00-18:00</v>
          </cell>
          <cell r="T28" t="str">
            <v>18:00-23:00</v>
          </cell>
          <cell r="U28" t="str">
            <v>23:00-01:00</v>
          </cell>
          <cell r="V28" t="str">
            <v>01:00-06:00</v>
          </cell>
        </row>
        <row r="29">
          <cell r="B29">
            <v>17</v>
          </cell>
          <cell r="C29">
            <v>0.75</v>
          </cell>
          <cell r="Q29" t="str">
            <v>mon-fri</v>
          </cell>
        </row>
        <row r="30">
          <cell r="B30">
            <v>18</v>
          </cell>
          <cell r="C30">
            <v>0.9</v>
          </cell>
          <cell r="Q30" t="str">
            <v>sat</v>
          </cell>
        </row>
        <row r="31">
          <cell r="B31">
            <v>19</v>
          </cell>
          <cell r="C31">
            <v>0.9</v>
          </cell>
          <cell r="Q31" t="str">
            <v>sun</v>
          </cell>
        </row>
        <row r="32">
          <cell r="B32">
            <v>20</v>
          </cell>
          <cell r="C32">
            <v>0.9</v>
          </cell>
        </row>
        <row r="33">
          <cell r="B33">
            <v>21</v>
          </cell>
          <cell r="C33">
            <v>0.9</v>
          </cell>
        </row>
        <row r="34">
          <cell r="B34">
            <v>22</v>
          </cell>
          <cell r="C34">
            <v>0.9</v>
          </cell>
        </row>
        <row r="35">
          <cell r="B35">
            <v>23</v>
          </cell>
          <cell r="C35">
            <v>0.95</v>
          </cell>
        </row>
        <row r="36">
          <cell r="B36">
            <v>24</v>
          </cell>
          <cell r="C36">
            <v>0.95</v>
          </cell>
        </row>
        <row r="37">
          <cell r="B37">
            <v>25</v>
          </cell>
          <cell r="C37">
            <v>0.95</v>
          </cell>
        </row>
        <row r="38">
          <cell r="B38">
            <v>26</v>
          </cell>
          <cell r="C38">
            <v>0.95</v>
          </cell>
        </row>
        <row r="39">
          <cell r="B39">
            <v>27</v>
          </cell>
          <cell r="C39">
            <v>0.95</v>
          </cell>
        </row>
        <row r="40">
          <cell r="B40">
            <v>28</v>
          </cell>
          <cell r="C40">
            <v>1</v>
          </cell>
        </row>
        <row r="41">
          <cell r="B41">
            <v>29</v>
          </cell>
          <cell r="C41">
            <v>1</v>
          </cell>
        </row>
        <row r="42">
          <cell r="B42">
            <v>30</v>
          </cell>
          <cell r="C42">
            <v>1</v>
          </cell>
        </row>
        <row r="43">
          <cell r="B43">
            <v>31</v>
          </cell>
          <cell r="C43">
            <v>1</v>
          </cell>
        </row>
        <row r="44">
          <cell r="B44">
            <v>32</v>
          </cell>
          <cell r="C44">
            <v>1</v>
          </cell>
        </row>
        <row r="45">
          <cell r="B45">
            <v>33</v>
          </cell>
          <cell r="C45">
            <v>1.2</v>
          </cell>
        </row>
        <row r="46">
          <cell r="B46">
            <v>34</v>
          </cell>
          <cell r="C46">
            <v>1.2</v>
          </cell>
        </row>
        <row r="47">
          <cell r="B47">
            <v>35</v>
          </cell>
          <cell r="C47">
            <v>1.2</v>
          </cell>
        </row>
        <row r="48">
          <cell r="B48">
            <v>36</v>
          </cell>
          <cell r="C48">
            <v>1.2</v>
          </cell>
        </row>
        <row r="49">
          <cell r="B49">
            <v>37</v>
          </cell>
          <cell r="C49">
            <v>1.2</v>
          </cell>
        </row>
        <row r="50">
          <cell r="B50">
            <v>38</v>
          </cell>
          <cell r="C50">
            <v>1.4</v>
          </cell>
        </row>
        <row r="51">
          <cell r="B51">
            <v>39</v>
          </cell>
          <cell r="C51">
            <v>1.4</v>
          </cell>
        </row>
        <row r="52">
          <cell r="B52">
            <v>40</v>
          </cell>
          <cell r="C52">
            <v>1.4</v>
          </cell>
        </row>
        <row r="53">
          <cell r="B53">
            <v>41</v>
          </cell>
          <cell r="C53">
            <v>1.4</v>
          </cell>
        </row>
        <row r="54">
          <cell r="B54">
            <v>42</v>
          </cell>
          <cell r="C54">
            <v>1.4</v>
          </cell>
        </row>
        <row r="55">
          <cell r="B55">
            <v>43</v>
          </cell>
          <cell r="C55">
            <v>1.6</v>
          </cell>
        </row>
        <row r="56">
          <cell r="B56">
            <v>44</v>
          </cell>
          <cell r="C56">
            <v>1.6</v>
          </cell>
        </row>
        <row r="57">
          <cell r="B57">
            <v>45</v>
          </cell>
          <cell r="C57">
            <v>1.6</v>
          </cell>
        </row>
        <row r="58">
          <cell r="B58">
            <v>46</v>
          </cell>
          <cell r="C58">
            <v>1.6</v>
          </cell>
        </row>
        <row r="59">
          <cell r="B59">
            <v>47</v>
          </cell>
          <cell r="C59">
            <v>1.6</v>
          </cell>
        </row>
        <row r="60">
          <cell r="B60">
            <v>48</v>
          </cell>
          <cell r="C60">
            <v>1.8</v>
          </cell>
        </row>
        <row r="61">
          <cell r="B61">
            <v>49</v>
          </cell>
          <cell r="C61">
            <v>1.8</v>
          </cell>
        </row>
        <row r="62">
          <cell r="B62">
            <v>50</v>
          </cell>
          <cell r="C62">
            <v>1.8</v>
          </cell>
        </row>
        <row r="63">
          <cell r="B63">
            <v>51</v>
          </cell>
          <cell r="C63">
            <v>1.8</v>
          </cell>
        </row>
        <row r="64">
          <cell r="B64">
            <v>52</v>
          </cell>
          <cell r="C64">
            <v>1.8</v>
          </cell>
        </row>
        <row r="65">
          <cell r="B65">
            <v>53</v>
          </cell>
          <cell r="C65">
            <v>1.9</v>
          </cell>
        </row>
        <row r="66">
          <cell r="B66">
            <v>54</v>
          </cell>
          <cell r="C66">
            <v>1.9</v>
          </cell>
        </row>
        <row r="67">
          <cell r="B67">
            <v>55</v>
          </cell>
          <cell r="C67">
            <v>1.9</v>
          </cell>
        </row>
        <row r="68">
          <cell r="B68">
            <v>56</v>
          </cell>
          <cell r="C68">
            <v>1.9</v>
          </cell>
        </row>
        <row r="69">
          <cell r="B69">
            <v>57</v>
          </cell>
          <cell r="C69">
            <v>1.9</v>
          </cell>
        </row>
        <row r="70">
          <cell r="B70">
            <v>58</v>
          </cell>
          <cell r="C70">
            <v>2</v>
          </cell>
        </row>
        <row r="71">
          <cell r="B71">
            <v>59</v>
          </cell>
          <cell r="C71">
            <v>2</v>
          </cell>
        </row>
        <row r="72">
          <cell r="B72">
            <v>60</v>
          </cell>
          <cell r="C72">
            <v>2</v>
          </cell>
        </row>
        <row r="73">
          <cell r="B73">
            <v>61</v>
          </cell>
          <cell r="C73">
            <v>2</v>
          </cell>
        </row>
        <row r="74">
          <cell r="B74">
            <v>62</v>
          </cell>
          <cell r="C74">
            <v>2</v>
          </cell>
        </row>
        <row r="75">
          <cell r="B75">
            <v>63</v>
          </cell>
          <cell r="C75">
            <v>2.2000000000000002</v>
          </cell>
        </row>
        <row r="76">
          <cell r="B76">
            <v>64</v>
          </cell>
          <cell r="C76">
            <v>2.2000000000000002</v>
          </cell>
        </row>
        <row r="77">
          <cell r="B77">
            <v>65</v>
          </cell>
          <cell r="C77">
            <v>2.2000000000000002</v>
          </cell>
        </row>
        <row r="78">
          <cell r="B78">
            <v>66</v>
          </cell>
          <cell r="C78">
            <v>2.2000000000000002</v>
          </cell>
        </row>
        <row r="79">
          <cell r="B79">
            <v>67</v>
          </cell>
          <cell r="C79">
            <v>2.2000000000000002</v>
          </cell>
        </row>
        <row r="80">
          <cell r="B80">
            <v>68</v>
          </cell>
          <cell r="C80">
            <v>2.4</v>
          </cell>
        </row>
        <row r="81">
          <cell r="B81">
            <v>69</v>
          </cell>
          <cell r="C81">
            <v>2.4</v>
          </cell>
        </row>
        <row r="82">
          <cell r="B82">
            <v>70</v>
          </cell>
          <cell r="C82">
            <v>2.4</v>
          </cell>
        </row>
        <row r="83">
          <cell r="B83">
            <v>71</v>
          </cell>
          <cell r="C83">
            <v>2.4</v>
          </cell>
        </row>
        <row r="84">
          <cell r="B84">
            <v>72</v>
          </cell>
          <cell r="C84">
            <v>2.4</v>
          </cell>
        </row>
        <row r="85">
          <cell r="B85">
            <v>73</v>
          </cell>
          <cell r="C85">
            <v>2.6</v>
          </cell>
        </row>
        <row r="86">
          <cell r="B86">
            <v>74</v>
          </cell>
          <cell r="C86">
            <v>2.6</v>
          </cell>
        </row>
        <row r="87">
          <cell r="B87">
            <v>75</v>
          </cell>
          <cell r="C87">
            <v>2.6</v>
          </cell>
        </row>
        <row r="88">
          <cell r="B88">
            <v>76</v>
          </cell>
          <cell r="C88">
            <v>2.6</v>
          </cell>
        </row>
        <row r="89">
          <cell r="B89">
            <v>77</v>
          </cell>
          <cell r="C89">
            <v>2.6</v>
          </cell>
        </row>
        <row r="90">
          <cell r="B90">
            <v>78</v>
          </cell>
          <cell r="C90">
            <v>2.8</v>
          </cell>
        </row>
        <row r="91">
          <cell r="B91">
            <v>79</v>
          </cell>
          <cell r="C91">
            <v>2.8</v>
          </cell>
        </row>
        <row r="92">
          <cell r="B92">
            <v>80</v>
          </cell>
          <cell r="C92">
            <v>2.8</v>
          </cell>
        </row>
        <row r="93">
          <cell r="B93">
            <v>81</v>
          </cell>
          <cell r="C93">
            <v>2.8</v>
          </cell>
        </row>
        <row r="94">
          <cell r="B94">
            <v>82</v>
          </cell>
          <cell r="C94">
            <v>2.8</v>
          </cell>
        </row>
        <row r="95">
          <cell r="B95">
            <v>83</v>
          </cell>
          <cell r="C95">
            <v>2.9</v>
          </cell>
        </row>
        <row r="96">
          <cell r="B96">
            <v>84</v>
          </cell>
          <cell r="C96">
            <v>2.9</v>
          </cell>
        </row>
        <row r="97">
          <cell r="B97">
            <v>85</v>
          </cell>
          <cell r="C97">
            <v>2.9</v>
          </cell>
        </row>
        <row r="98">
          <cell r="B98">
            <v>86</v>
          </cell>
          <cell r="C98">
            <v>2.9</v>
          </cell>
        </row>
        <row r="99">
          <cell r="B99">
            <v>87</v>
          </cell>
          <cell r="C99">
            <v>2.9</v>
          </cell>
        </row>
        <row r="100">
          <cell r="B100">
            <v>88</v>
          </cell>
          <cell r="C100">
            <v>3</v>
          </cell>
        </row>
        <row r="101">
          <cell r="B101">
            <v>89</v>
          </cell>
          <cell r="C101">
            <v>3</v>
          </cell>
        </row>
        <row r="102">
          <cell r="B102">
            <v>90</v>
          </cell>
          <cell r="C102">
            <v>3</v>
          </cell>
        </row>
        <row r="103">
          <cell r="B103">
            <v>120</v>
          </cell>
          <cell r="C103">
            <v>4</v>
          </cell>
        </row>
        <row r="107">
          <cell r="C107" t="str">
            <v>Клип</v>
          </cell>
        </row>
        <row r="108">
          <cell r="C108" t="str">
            <v>СЗ</v>
          </cell>
        </row>
        <row r="109">
          <cell r="C109" t="str">
            <v>Анонс</v>
          </cell>
        </row>
      </sheetData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NT1"/>
      <sheetName val="BNT1_fixed"/>
      <sheetName val="BNT2"/>
      <sheetName val="BNT_World"/>
      <sheetName val="BNT_HD"/>
    </sheetNames>
    <sheetDataSet>
      <sheetData sheetId="0">
        <row r="4">
          <cell r="N4">
            <v>0.01</v>
          </cell>
          <cell r="Q4" t="str">
            <v>mon-fri</v>
          </cell>
        </row>
        <row r="5">
          <cell r="C5" t="str">
            <v>Фиксирана позиция в рекламен блок</v>
          </cell>
          <cell r="N5">
            <v>0.02</v>
          </cell>
          <cell r="Q5" t="str">
            <v>sat</v>
          </cell>
          <cell r="Z5" t="str">
            <v>06:00-12:00</v>
          </cell>
        </row>
        <row r="6">
          <cell r="C6" t="str">
            <v xml:space="preserve">Избор на рекламен блок </v>
          </cell>
          <cell r="N6">
            <v>0.03</v>
          </cell>
          <cell r="Q6" t="str">
            <v>sun</v>
          </cell>
          <cell r="Z6" t="str">
            <v>12:00-16:00</v>
          </cell>
        </row>
        <row r="7">
          <cell r="C7" t="str">
            <v>Фикс.позиция+Избор на рекл.блок</v>
          </cell>
          <cell r="N7">
            <v>0.04</v>
          </cell>
          <cell r="Z7" t="str">
            <v>16:00-18:00</v>
          </cell>
        </row>
        <row r="8">
          <cell r="N8">
            <v>0.05</v>
          </cell>
          <cell r="Z8" t="str">
            <v>18:00-20:00</v>
          </cell>
        </row>
        <row r="9">
          <cell r="N9">
            <v>0.06</v>
          </cell>
          <cell r="Z9" t="str">
            <v>20:00-22:00</v>
          </cell>
        </row>
        <row r="10">
          <cell r="N10">
            <v>7.0000000000000007E-2</v>
          </cell>
          <cell r="Z10" t="str">
            <v>22:00-01:00</v>
          </cell>
        </row>
        <row r="11">
          <cell r="N11">
            <v>0.08</v>
          </cell>
          <cell r="Z11" t="str">
            <v>01:00-06:00</v>
          </cell>
        </row>
        <row r="12">
          <cell r="C12" t="str">
            <v>Клип</v>
          </cell>
          <cell r="N12">
            <v>0.09</v>
          </cell>
        </row>
        <row r="13">
          <cell r="C13" t="str">
            <v>СЗ</v>
          </cell>
          <cell r="N13">
            <v>0.1</v>
          </cell>
        </row>
        <row r="14">
          <cell r="C14" t="str">
            <v>Платен репортаж</v>
          </cell>
          <cell r="N14">
            <v>0.11</v>
          </cell>
        </row>
        <row r="15">
          <cell r="C15" t="str">
            <v>Анонс</v>
          </cell>
          <cell r="N15">
            <v>0.12</v>
          </cell>
        </row>
        <row r="16">
          <cell r="N16">
            <v>0.13</v>
          </cell>
        </row>
        <row r="17">
          <cell r="B17">
            <v>5</v>
          </cell>
          <cell r="N17">
            <v>0.14000000000000001</v>
          </cell>
        </row>
        <row r="18">
          <cell r="B18">
            <v>6</v>
          </cell>
          <cell r="N18">
            <v>0.15</v>
          </cell>
        </row>
        <row r="19">
          <cell r="B19">
            <v>7</v>
          </cell>
          <cell r="N19">
            <v>0.16</v>
          </cell>
        </row>
        <row r="20">
          <cell r="B20">
            <v>8</v>
          </cell>
          <cell r="N20">
            <v>0.17</v>
          </cell>
        </row>
        <row r="21">
          <cell r="B21">
            <v>9</v>
          </cell>
          <cell r="N21">
            <v>0.18</v>
          </cell>
        </row>
        <row r="22">
          <cell r="B22">
            <v>10</v>
          </cell>
          <cell r="N22">
            <v>0.19</v>
          </cell>
        </row>
        <row r="23">
          <cell r="B23">
            <v>11</v>
          </cell>
          <cell r="N23">
            <v>0.2</v>
          </cell>
        </row>
        <row r="24">
          <cell r="B24">
            <v>12</v>
          </cell>
          <cell r="N24">
            <v>0.21</v>
          </cell>
        </row>
        <row r="25">
          <cell r="B25">
            <v>13</v>
          </cell>
          <cell r="N25">
            <v>0.22</v>
          </cell>
        </row>
        <row r="26">
          <cell r="B26">
            <v>14</v>
          </cell>
          <cell r="N26">
            <v>0.23</v>
          </cell>
        </row>
        <row r="27">
          <cell r="B27">
            <v>15</v>
          </cell>
          <cell r="N27">
            <v>0.24</v>
          </cell>
        </row>
        <row r="28">
          <cell r="B28">
            <v>16</v>
          </cell>
          <cell r="N28">
            <v>0.25</v>
          </cell>
        </row>
        <row r="29">
          <cell r="B29">
            <v>17</v>
          </cell>
          <cell r="N29">
            <v>0.26</v>
          </cell>
        </row>
        <row r="30">
          <cell r="B30">
            <v>18</v>
          </cell>
          <cell r="N30">
            <v>0.27</v>
          </cell>
        </row>
        <row r="31">
          <cell r="B31">
            <v>19</v>
          </cell>
          <cell r="N31">
            <v>0.28000000000000003</v>
          </cell>
        </row>
        <row r="32">
          <cell r="B32">
            <v>20</v>
          </cell>
          <cell r="N32">
            <v>0.28999999999999998</v>
          </cell>
        </row>
        <row r="33">
          <cell r="B33">
            <v>21</v>
          </cell>
          <cell r="N33">
            <v>0.3</v>
          </cell>
        </row>
        <row r="34">
          <cell r="B34">
            <v>22</v>
          </cell>
        </row>
        <row r="35">
          <cell r="B35">
            <v>23</v>
          </cell>
        </row>
        <row r="36">
          <cell r="B36">
            <v>24</v>
          </cell>
        </row>
        <row r="37">
          <cell r="B37">
            <v>25</v>
          </cell>
        </row>
        <row r="38">
          <cell r="B38">
            <v>26</v>
          </cell>
        </row>
        <row r="39">
          <cell r="B39">
            <v>27</v>
          </cell>
        </row>
        <row r="40">
          <cell r="B40">
            <v>28</v>
          </cell>
        </row>
        <row r="41">
          <cell r="B41">
            <v>29</v>
          </cell>
        </row>
        <row r="42">
          <cell r="B42">
            <v>30</v>
          </cell>
        </row>
        <row r="43">
          <cell r="B43">
            <v>31</v>
          </cell>
        </row>
        <row r="44">
          <cell r="B44">
            <v>32</v>
          </cell>
        </row>
        <row r="45">
          <cell r="B45">
            <v>33</v>
          </cell>
        </row>
        <row r="46">
          <cell r="B46">
            <v>34</v>
          </cell>
        </row>
        <row r="47">
          <cell r="B47">
            <v>35</v>
          </cell>
        </row>
        <row r="48">
          <cell r="B48">
            <v>36</v>
          </cell>
        </row>
        <row r="49">
          <cell r="B49">
            <v>37</v>
          </cell>
        </row>
        <row r="50">
          <cell r="B50">
            <v>38</v>
          </cell>
        </row>
        <row r="51">
          <cell r="B51">
            <v>39</v>
          </cell>
        </row>
        <row r="52">
          <cell r="B52">
            <v>40</v>
          </cell>
        </row>
        <row r="53">
          <cell r="B53">
            <v>41</v>
          </cell>
        </row>
        <row r="54">
          <cell r="B54">
            <v>42</v>
          </cell>
        </row>
        <row r="55">
          <cell r="B55">
            <v>43</v>
          </cell>
        </row>
        <row r="56">
          <cell r="B56">
            <v>44</v>
          </cell>
        </row>
        <row r="57">
          <cell r="B57">
            <v>45</v>
          </cell>
        </row>
        <row r="58">
          <cell r="B58">
            <v>46</v>
          </cell>
        </row>
        <row r="59">
          <cell r="B59">
            <v>47</v>
          </cell>
        </row>
        <row r="60">
          <cell r="B60">
            <v>48</v>
          </cell>
        </row>
        <row r="61">
          <cell r="B61">
            <v>49</v>
          </cell>
        </row>
        <row r="62">
          <cell r="B62">
            <v>50</v>
          </cell>
        </row>
        <row r="63">
          <cell r="B63">
            <v>51</v>
          </cell>
        </row>
        <row r="64">
          <cell r="B64">
            <v>52</v>
          </cell>
        </row>
        <row r="65">
          <cell r="B65">
            <v>53</v>
          </cell>
        </row>
        <row r="66">
          <cell r="B66">
            <v>54</v>
          </cell>
        </row>
        <row r="67">
          <cell r="B67">
            <v>55</v>
          </cell>
        </row>
        <row r="68">
          <cell r="B68">
            <v>56</v>
          </cell>
        </row>
        <row r="69">
          <cell r="B69">
            <v>57</v>
          </cell>
        </row>
        <row r="70">
          <cell r="B70">
            <v>58</v>
          </cell>
        </row>
        <row r="71">
          <cell r="B71">
            <v>59</v>
          </cell>
        </row>
        <row r="72">
          <cell r="B72">
            <v>60</v>
          </cell>
        </row>
        <row r="73">
          <cell r="B73">
            <v>61</v>
          </cell>
        </row>
        <row r="74">
          <cell r="B74">
            <v>62</v>
          </cell>
        </row>
        <row r="75">
          <cell r="B75">
            <v>63</v>
          </cell>
        </row>
        <row r="76">
          <cell r="B76">
            <v>64</v>
          </cell>
        </row>
        <row r="77">
          <cell r="B77">
            <v>65</v>
          </cell>
        </row>
        <row r="78">
          <cell r="B78">
            <v>66</v>
          </cell>
        </row>
        <row r="79">
          <cell r="B79">
            <v>67</v>
          </cell>
        </row>
        <row r="80">
          <cell r="B80">
            <v>68</v>
          </cell>
        </row>
        <row r="81">
          <cell r="B81">
            <v>69</v>
          </cell>
        </row>
        <row r="82">
          <cell r="B82">
            <v>70</v>
          </cell>
        </row>
        <row r="83">
          <cell r="B83">
            <v>71</v>
          </cell>
        </row>
        <row r="84">
          <cell r="B84">
            <v>72</v>
          </cell>
        </row>
        <row r="85">
          <cell r="B85">
            <v>73</v>
          </cell>
        </row>
        <row r="86">
          <cell r="B86">
            <v>74</v>
          </cell>
        </row>
        <row r="87">
          <cell r="B87">
            <v>75</v>
          </cell>
        </row>
        <row r="88">
          <cell r="B88">
            <v>76</v>
          </cell>
        </row>
        <row r="89">
          <cell r="B89">
            <v>77</v>
          </cell>
        </row>
        <row r="90">
          <cell r="B90">
            <v>78</v>
          </cell>
        </row>
        <row r="91">
          <cell r="B91">
            <v>79</v>
          </cell>
        </row>
        <row r="92">
          <cell r="B92">
            <v>80</v>
          </cell>
        </row>
        <row r="93">
          <cell r="B93">
            <v>81</v>
          </cell>
        </row>
        <row r="94">
          <cell r="B94">
            <v>82</v>
          </cell>
        </row>
        <row r="95">
          <cell r="B95">
            <v>83</v>
          </cell>
        </row>
        <row r="96">
          <cell r="B96">
            <v>84</v>
          </cell>
        </row>
        <row r="97">
          <cell r="B97">
            <v>85</v>
          </cell>
        </row>
        <row r="98">
          <cell r="B98">
            <v>86</v>
          </cell>
        </row>
        <row r="99">
          <cell r="B99">
            <v>87</v>
          </cell>
        </row>
        <row r="100">
          <cell r="B100">
            <v>88</v>
          </cell>
        </row>
        <row r="101">
          <cell r="B101">
            <v>89</v>
          </cell>
        </row>
        <row r="102">
          <cell r="B102">
            <v>90</v>
          </cell>
        </row>
        <row r="103">
          <cell r="B103">
            <v>120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NT1"/>
      <sheetName val="BNT1_fixed"/>
      <sheetName val="BNT2"/>
      <sheetName val="BNT_World"/>
    </sheetNames>
    <sheetDataSet>
      <sheetData sheetId="0">
        <row r="5">
          <cell r="C5" t="str">
            <v>Фиксирана позиция в рекламен блок</v>
          </cell>
        </row>
        <row r="6">
          <cell r="C6" t="str">
            <v xml:space="preserve">Избор на рекламен блок </v>
          </cell>
        </row>
        <row r="7">
          <cell r="C7" t="str">
            <v>Фикс.позиция+Избор на рекл.блок</v>
          </cell>
        </row>
        <row r="8">
          <cell r="C8" t="str">
            <v>Едновременно излъчване по два канала</v>
          </cell>
        </row>
        <row r="9">
          <cell r="C9" t="str">
            <v>Едновременно излъчване по три канала</v>
          </cell>
        </row>
        <row r="17">
          <cell r="B17">
            <v>5</v>
          </cell>
        </row>
        <row r="18">
          <cell r="B18">
            <v>6</v>
          </cell>
        </row>
        <row r="19">
          <cell r="B19">
            <v>7</v>
          </cell>
        </row>
        <row r="20">
          <cell r="B20">
            <v>8</v>
          </cell>
        </row>
        <row r="21">
          <cell r="B21">
            <v>9</v>
          </cell>
        </row>
        <row r="22">
          <cell r="B22">
            <v>10</v>
          </cell>
        </row>
        <row r="23">
          <cell r="B23">
            <v>11</v>
          </cell>
        </row>
        <row r="24">
          <cell r="B24">
            <v>12</v>
          </cell>
        </row>
        <row r="25">
          <cell r="B25">
            <v>13</v>
          </cell>
        </row>
        <row r="26">
          <cell r="B26">
            <v>14</v>
          </cell>
        </row>
        <row r="27">
          <cell r="B27">
            <v>15</v>
          </cell>
        </row>
        <row r="28">
          <cell r="B28">
            <v>16</v>
          </cell>
        </row>
        <row r="29">
          <cell r="B29">
            <v>17</v>
          </cell>
        </row>
        <row r="30">
          <cell r="B30">
            <v>18</v>
          </cell>
        </row>
        <row r="31">
          <cell r="B31">
            <v>19</v>
          </cell>
        </row>
        <row r="32">
          <cell r="B32">
            <v>20</v>
          </cell>
        </row>
        <row r="33">
          <cell r="B33">
            <v>21</v>
          </cell>
        </row>
        <row r="34">
          <cell r="B34">
            <v>22</v>
          </cell>
        </row>
        <row r="35">
          <cell r="B35">
            <v>23</v>
          </cell>
        </row>
        <row r="36">
          <cell r="B36">
            <v>24</v>
          </cell>
        </row>
        <row r="37">
          <cell r="B37">
            <v>25</v>
          </cell>
        </row>
        <row r="38">
          <cell r="B38">
            <v>26</v>
          </cell>
        </row>
        <row r="39">
          <cell r="B39">
            <v>27</v>
          </cell>
        </row>
        <row r="40">
          <cell r="B40">
            <v>28</v>
          </cell>
        </row>
        <row r="41">
          <cell r="B41">
            <v>29</v>
          </cell>
        </row>
        <row r="42">
          <cell r="B42">
            <v>30</v>
          </cell>
        </row>
        <row r="43">
          <cell r="B43">
            <v>31</v>
          </cell>
        </row>
        <row r="44">
          <cell r="B44">
            <v>32</v>
          </cell>
        </row>
        <row r="45">
          <cell r="B45">
            <v>33</v>
          </cell>
        </row>
        <row r="46">
          <cell r="B46">
            <v>34</v>
          </cell>
        </row>
        <row r="47">
          <cell r="B47">
            <v>35</v>
          </cell>
        </row>
        <row r="48">
          <cell r="B48">
            <v>36</v>
          </cell>
        </row>
        <row r="49">
          <cell r="B49">
            <v>37</v>
          </cell>
        </row>
        <row r="50">
          <cell r="B50">
            <v>38</v>
          </cell>
        </row>
        <row r="51">
          <cell r="B51">
            <v>39</v>
          </cell>
        </row>
        <row r="52">
          <cell r="B52">
            <v>40</v>
          </cell>
        </row>
        <row r="53">
          <cell r="B53">
            <v>41</v>
          </cell>
        </row>
        <row r="54">
          <cell r="B54">
            <v>42</v>
          </cell>
        </row>
        <row r="55">
          <cell r="B55">
            <v>43</v>
          </cell>
        </row>
        <row r="56">
          <cell r="B56">
            <v>44</v>
          </cell>
        </row>
        <row r="57">
          <cell r="B57">
            <v>45</v>
          </cell>
        </row>
        <row r="58">
          <cell r="B58">
            <v>46</v>
          </cell>
        </row>
        <row r="59">
          <cell r="B59">
            <v>47</v>
          </cell>
        </row>
        <row r="60">
          <cell r="B60">
            <v>48</v>
          </cell>
        </row>
        <row r="61">
          <cell r="B61">
            <v>49</v>
          </cell>
        </row>
        <row r="62">
          <cell r="B62">
            <v>50</v>
          </cell>
        </row>
        <row r="63">
          <cell r="B63">
            <v>51</v>
          </cell>
        </row>
        <row r="64">
          <cell r="B64">
            <v>52</v>
          </cell>
        </row>
        <row r="65">
          <cell r="B65">
            <v>53</v>
          </cell>
        </row>
        <row r="66">
          <cell r="B66">
            <v>54</v>
          </cell>
        </row>
        <row r="67">
          <cell r="B67">
            <v>55</v>
          </cell>
        </row>
        <row r="68">
          <cell r="B68">
            <v>56</v>
          </cell>
        </row>
        <row r="69">
          <cell r="B69">
            <v>57</v>
          </cell>
        </row>
        <row r="70">
          <cell r="B70">
            <v>58</v>
          </cell>
        </row>
        <row r="71">
          <cell r="B71">
            <v>59</v>
          </cell>
        </row>
        <row r="72">
          <cell r="B72">
            <v>60</v>
          </cell>
        </row>
        <row r="73">
          <cell r="B73">
            <v>61</v>
          </cell>
        </row>
        <row r="74">
          <cell r="B74">
            <v>62</v>
          </cell>
        </row>
        <row r="75">
          <cell r="B75">
            <v>63</v>
          </cell>
        </row>
        <row r="76">
          <cell r="B76">
            <v>64</v>
          </cell>
        </row>
        <row r="77">
          <cell r="B77">
            <v>65</v>
          </cell>
        </row>
        <row r="78">
          <cell r="B78">
            <v>66</v>
          </cell>
        </row>
        <row r="79">
          <cell r="B79">
            <v>67</v>
          </cell>
        </row>
        <row r="80">
          <cell r="B80">
            <v>68</v>
          </cell>
        </row>
        <row r="81">
          <cell r="B81">
            <v>69</v>
          </cell>
        </row>
        <row r="82">
          <cell r="B82">
            <v>70</v>
          </cell>
        </row>
        <row r="83">
          <cell r="B83">
            <v>71</v>
          </cell>
        </row>
        <row r="84">
          <cell r="B84">
            <v>72</v>
          </cell>
        </row>
        <row r="85">
          <cell r="B85">
            <v>73</v>
          </cell>
        </row>
        <row r="86">
          <cell r="B86">
            <v>74</v>
          </cell>
        </row>
        <row r="87">
          <cell r="B87">
            <v>75</v>
          </cell>
        </row>
        <row r="88">
          <cell r="B88">
            <v>76</v>
          </cell>
        </row>
        <row r="89">
          <cell r="B89">
            <v>77</v>
          </cell>
        </row>
        <row r="90">
          <cell r="B90">
            <v>78</v>
          </cell>
        </row>
        <row r="91">
          <cell r="B91">
            <v>79</v>
          </cell>
        </row>
        <row r="92">
          <cell r="B92">
            <v>80</v>
          </cell>
        </row>
        <row r="93">
          <cell r="B93">
            <v>81</v>
          </cell>
        </row>
        <row r="94">
          <cell r="B94">
            <v>82</v>
          </cell>
        </row>
        <row r="95">
          <cell r="B95">
            <v>83</v>
          </cell>
        </row>
        <row r="96">
          <cell r="B96">
            <v>84</v>
          </cell>
        </row>
        <row r="97">
          <cell r="B97">
            <v>85</v>
          </cell>
        </row>
        <row r="98">
          <cell r="B98">
            <v>86</v>
          </cell>
        </row>
        <row r="99">
          <cell r="B99">
            <v>87</v>
          </cell>
        </row>
        <row r="100">
          <cell r="B100">
            <v>88</v>
          </cell>
        </row>
        <row r="101">
          <cell r="B101">
            <v>89</v>
          </cell>
        </row>
        <row r="102">
          <cell r="B102">
            <v>90</v>
          </cell>
        </row>
        <row r="103">
          <cell r="B103">
            <v>120</v>
          </cell>
        </row>
        <row r="104">
          <cell r="B104">
            <v>240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 Plan"/>
      <sheetName val="Lookup"/>
    </sheetNames>
    <sheetDataSet>
      <sheetData sheetId="0"/>
      <sheetData sheetId="1" refreshError="1">
        <row r="12">
          <cell r="P12" t="str">
            <v>18-34</v>
          </cell>
        </row>
        <row r="62">
          <cell r="A62">
            <v>0</v>
          </cell>
        </row>
        <row r="63">
          <cell r="A63">
            <v>0.01</v>
          </cell>
        </row>
        <row r="64">
          <cell r="A64">
            <v>0.02</v>
          </cell>
        </row>
        <row r="65">
          <cell r="A65">
            <v>0.03</v>
          </cell>
        </row>
        <row r="66">
          <cell r="A66">
            <v>0.04</v>
          </cell>
        </row>
        <row r="67">
          <cell r="A67">
            <v>0.05</v>
          </cell>
        </row>
        <row r="68">
          <cell r="A68">
            <v>0.06</v>
          </cell>
        </row>
        <row r="69">
          <cell r="A69">
            <v>7.0000000000000007E-2</v>
          </cell>
        </row>
        <row r="70">
          <cell r="A70">
            <v>0.08</v>
          </cell>
        </row>
        <row r="71">
          <cell r="A71">
            <v>0.09</v>
          </cell>
        </row>
        <row r="72">
          <cell r="A72">
            <v>0.1</v>
          </cell>
        </row>
        <row r="73">
          <cell r="A73">
            <v>0.12</v>
          </cell>
        </row>
        <row r="74">
          <cell r="A74">
            <v>0.13</v>
          </cell>
        </row>
        <row r="75">
          <cell r="A75">
            <v>0.14000000000000001</v>
          </cell>
        </row>
        <row r="76">
          <cell r="A76">
            <v>0.15</v>
          </cell>
        </row>
        <row r="78">
          <cell r="A78">
            <v>0</v>
          </cell>
        </row>
        <row r="79">
          <cell r="A79">
            <v>0.03</v>
          </cell>
        </row>
        <row r="80">
          <cell r="A80">
            <v>0.04</v>
          </cell>
        </row>
        <row r="81">
          <cell r="A81">
            <v>0.06</v>
          </cell>
        </row>
        <row r="82">
          <cell r="A82">
            <v>0.08</v>
          </cell>
        </row>
        <row r="83">
          <cell r="A83">
            <v>0.09</v>
          </cell>
        </row>
        <row r="84">
          <cell r="A84">
            <v>0.1</v>
          </cell>
        </row>
        <row r="95">
          <cell r="A95">
            <v>0</v>
          </cell>
        </row>
        <row r="96">
          <cell r="A96">
            <v>0.03</v>
          </cell>
        </row>
        <row r="97">
          <cell r="A97">
            <v>0.06</v>
          </cell>
        </row>
        <row r="98">
          <cell r="A98">
            <v>0.08</v>
          </cell>
        </row>
        <row r="99">
          <cell r="A99">
            <v>0.1</v>
          </cell>
        </row>
        <row r="100">
          <cell r="A100">
            <v>0.11</v>
          </cell>
        </row>
        <row r="101">
          <cell r="A101">
            <v>0.12</v>
          </cell>
        </row>
        <row r="116">
          <cell r="A116">
            <v>0</v>
          </cell>
        </row>
        <row r="117">
          <cell r="A117">
            <v>0.05</v>
          </cell>
        </row>
        <row r="118">
          <cell r="A118">
            <v>0.1</v>
          </cell>
        </row>
        <row r="119">
          <cell r="A119">
            <v>0.15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Lookup"/>
      <sheetName val="Discovery"/>
    </sheetNames>
    <sheetDataSet>
      <sheetData sheetId="0" refreshError="1"/>
      <sheetData sheetId="1" refreshError="1">
        <row r="2">
          <cell r="C2" t="str">
            <v>18-34</v>
          </cell>
        </row>
        <row r="3">
          <cell r="C3" t="str">
            <v>18-49</v>
          </cell>
        </row>
        <row r="4">
          <cell r="C4" t="str">
            <v>25-54</v>
          </cell>
        </row>
        <row r="5">
          <cell r="C5" t="str">
            <v>W18-49</v>
          </cell>
        </row>
        <row r="6">
          <cell r="C6" t="str">
            <v>W18-34</v>
          </cell>
        </row>
        <row r="7">
          <cell r="C7" t="str">
            <v>W25-54</v>
          </cell>
        </row>
        <row r="8">
          <cell r="C8" t="str">
            <v>M18-49</v>
          </cell>
        </row>
        <row r="9">
          <cell r="C9" t="str">
            <v>M18-34</v>
          </cell>
        </row>
        <row r="10">
          <cell r="C10" t="str">
            <v>M25-54</v>
          </cell>
        </row>
        <row r="62">
          <cell r="A62">
            <v>0</v>
          </cell>
        </row>
        <row r="63">
          <cell r="A63">
            <v>0.01</v>
          </cell>
        </row>
        <row r="64">
          <cell r="A64">
            <v>0.02</v>
          </cell>
        </row>
        <row r="65">
          <cell r="A65">
            <v>0.03</v>
          </cell>
        </row>
        <row r="66">
          <cell r="A66">
            <v>0.04</v>
          </cell>
        </row>
        <row r="67">
          <cell r="A67">
            <v>0.05</v>
          </cell>
        </row>
        <row r="68">
          <cell r="A68">
            <v>0.06</v>
          </cell>
        </row>
        <row r="69">
          <cell r="A69">
            <v>7.0000000000000007E-2</v>
          </cell>
        </row>
        <row r="70">
          <cell r="A70">
            <v>0.08</v>
          </cell>
        </row>
        <row r="71">
          <cell r="A71">
            <v>0.09</v>
          </cell>
        </row>
        <row r="72">
          <cell r="A72">
            <v>0.1</v>
          </cell>
        </row>
        <row r="75">
          <cell r="A75">
            <v>0</v>
          </cell>
        </row>
        <row r="76">
          <cell r="A76">
            <v>0.03</v>
          </cell>
        </row>
        <row r="77">
          <cell r="A77">
            <v>0.04</v>
          </cell>
        </row>
        <row r="78">
          <cell r="A78">
            <v>0.06</v>
          </cell>
        </row>
        <row r="79">
          <cell r="A79">
            <v>0.08</v>
          </cell>
        </row>
        <row r="80">
          <cell r="A80">
            <v>0.09</v>
          </cell>
        </row>
        <row r="81">
          <cell r="A81">
            <v>0.1</v>
          </cell>
        </row>
        <row r="84">
          <cell r="A84">
            <v>0</v>
          </cell>
        </row>
        <row r="85">
          <cell r="A85">
            <v>0.01</v>
          </cell>
        </row>
        <row r="86">
          <cell r="A86">
            <v>0.02</v>
          </cell>
        </row>
        <row r="87">
          <cell r="A87">
            <v>0.03</v>
          </cell>
        </row>
        <row r="88">
          <cell r="A88">
            <v>0.04</v>
          </cell>
        </row>
        <row r="89">
          <cell r="A89">
            <v>0.05</v>
          </cell>
        </row>
        <row r="90">
          <cell r="A90">
            <v>0.06</v>
          </cell>
        </row>
        <row r="91">
          <cell r="A91">
            <v>7.0000000000000007E-2</v>
          </cell>
        </row>
        <row r="92">
          <cell r="A92">
            <v>0.08</v>
          </cell>
        </row>
        <row r="93">
          <cell r="A93">
            <v>0.09</v>
          </cell>
        </row>
        <row r="94">
          <cell r="A94">
            <v>0.1</v>
          </cell>
        </row>
        <row r="95">
          <cell r="A95">
            <v>0.11</v>
          </cell>
        </row>
        <row r="96">
          <cell r="A96">
            <v>0.12</v>
          </cell>
        </row>
        <row r="97">
          <cell r="A97">
            <v>0.13</v>
          </cell>
        </row>
        <row r="98">
          <cell r="A98">
            <v>0.14000000000000001</v>
          </cell>
        </row>
        <row r="99">
          <cell r="A99">
            <v>0.15</v>
          </cell>
        </row>
        <row r="102">
          <cell r="A102">
            <v>0</v>
          </cell>
        </row>
        <row r="103">
          <cell r="A103">
            <v>0.03</v>
          </cell>
        </row>
        <row r="104">
          <cell r="A104">
            <v>0.06</v>
          </cell>
        </row>
        <row r="105">
          <cell r="A105">
            <v>7.0000000000000007E-2</v>
          </cell>
        </row>
        <row r="106">
          <cell r="A106">
            <v>0.08</v>
          </cell>
        </row>
        <row r="107">
          <cell r="A107">
            <v>0.09</v>
          </cell>
        </row>
        <row r="108">
          <cell r="A108">
            <v>0.1</v>
          </cell>
        </row>
        <row r="111">
          <cell r="A111">
            <v>0</v>
          </cell>
        </row>
        <row r="112">
          <cell r="A112">
            <v>0.01</v>
          </cell>
        </row>
        <row r="113">
          <cell r="A113">
            <v>0.02</v>
          </cell>
        </row>
        <row r="114">
          <cell r="A114">
            <v>0.03</v>
          </cell>
        </row>
        <row r="115">
          <cell r="A115">
            <v>0.04</v>
          </cell>
        </row>
        <row r="116">
          <cell r="A116">
            <v>0.05</v>
          </cell>
        </row>
        <row r="117">
          <cell r="A117">
            <v>0.06</v>
          </cell>
        </row>
        <row r="118">
          <cell r="A118">
            <v>7.0000000000000007E-2</v>
          </cell>
        </row>
        <row r="119">
          <cell r="A119">
            <v>0.08</v>
          </cell>
        </row>
        <row r="120">
          <cell r="A120">
            <v>0.09</v>
          </cell>
        </row>
        <row r="121">
          <cell r="A121">
            <v>0.1</v>
          </cell>
        </row>
        <row r="124">
          <cell r="A124">
            <v>0</v>
          </cell>
        </row>
        <row r="125">
          <cell r="A125">
            <v>0.15</v>
          </cell>
        </row>
        <row r="130">
          <cell r="A130" t="str">
            <v>CPP</v>
          </cell>
        </row>
        <row r="131">
          <cell r="A131" t="str">
            <v>RC</v>
          </cell>
        </row>
        <row r="134">
          <cell r="A134" t="str">
            <v>Break</v>
          </cell>
        </row>
        <row r="135">
          <cell r="A135" t="str">
            <v>FIB</v>
          </cell>
        </row>
        <row r="136">
          <cell r="A136" t="str">
            <v>LIB</v>
          </cell>
        </row>
        <row r="137">
          <cell r="A137" t="str">
            <v>B&amp;FIB</v>
          </cell>
        </row>
        <row r="138">
          <cell r="A138" t="str">
            <v>B&amp;LIB</v>
          </cell>
        </row>
        <row r="139">
          <cell r="A139" t="str">
            <v>T&amp;T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Nova_Video_spots"/>
      <sheetName val="NovaTV_November"/>
      <sheetName val="NovaTV_December"/>
      <sheetName val="Lookup"/>
      <sheetName val="Nova non-standart"/>
      <sheetName val="BTV"/>
      <sheetName val="BTV NC"/>
      <sheetName val="BTV cut-ins"/>
      <sheetName val="Kino Arena"/>
      <sheetName val="Cinema City"/>
      <sheetName val="OOH_Budget"/>
      <sheetName val="OOH Sofia"/>
      <sheetName val="AVV"/>
      <sheetName val="Inside_Varna"/>
      <sheetName val="Kalkan"/>
      <sheetName val="Malls"/>
      <sheetName val="Presa"/>
      <sheetName val="Premium media"/>
      <sheetName val="Performance Google"/>
      <sheetName val="Audience planning"/>
      <sheetName val="Budget"/>
    </sheetNames>
    <sheetDataSet>
      <sheetData sheetId="0">
        <row r="4">
          <cell r="K4" t="str">
            <v>A</v>
          </cell>
        </row>
      </sheetData>
      <sheetData sheetId="1"/>
      <sheetData sheetId="2"/>
      <sheetData sheetId="3">
        <row r="2">
          <cell r="C2">
            <v>0</v>
          </cell>
        </row>
        <row r="86">
          <cell r="A86">
            <v>0</v>
          </cell>
        </row>
        <row r="87">
          <cell r="A87">
            <v>0.03</v>
          </cell>
        </row>
        <row r="88">
          <cell r="A88">
            <v>0.05</v>
          </cell>
        </row>
        <row r="89">
          <cell r="A89">
            <v>0.08</v>
          </cell>
        </row>
        <row r="90">
          <cell r="A90">
            <v>0.09</v>
          </cell>
        </row>
        <row r="91">
          <cell r="A91">
            <v>0.1</v>
          </cell>
        </row>
        <row r="116">
          <cell r="A116">
            <v>0</v>
          </cell>
        </row>
        <row r="117">
          <cell r="A117">
            <v>0.05</v>
          </cell>
        </row>
        <row r="118">
          <cell r="A118">
            <v>0.08</v>
          </cell>
        </row>
        <row r="119">
          <cell r="A119">
            <v>0.09</v>
          </cell>
        </row>
        <row r="120">
          <cell r="A120">
            <v>0.1</v>
          </cell>
        </row>
        <row r="121">
          <cell r="A121">
            <v>0.11</v>
          </cell>
        </row>
        <row r="122">
          <cell r="A122">
            <v>0.12</v>
          </cell>
        </row>
        <row r="232">
          <cell r="A232">
            <v>0</v>
          </cell>
        </row>
        <row r="233">
          <cell r="A233">
            <v>0.01</v>
          </cell>
        </row>
        <row r="234">
          <cell r="A234">
            <v>0.02</v>
          </cell>
        </row>
        <row r="235">
          <cell r="A235">
            <v>0.05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5">
          <cell r="P15">
            <v>450</v>
          </cell>
        </row>
      </sheetData>
      <sheetData sheetId="12">
        <row r="11">
          <cell r="I11">
            <v>3020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o"/>
      <sheetName val="Print"/>
      <sheetName val="BNT"/>
      <sheetName val="BTV"/>
      <sheetName val="BTV NC"/>
      <sheetName val="Summary"/>
      <sheetName val="Nova"/>
      <sheetName val="OOH"/>
      <sheetName val="OOH BUDGET"/>
      <sheetName val="Lookup"/>
      <sheetName val="DC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6">
          <cell r="AF36">
            <v>4</v>
          </cell>
        </row>
      </sheetData>
      <sheetData sheetId="5">
        <row r="4">
          <cell r="F4" t="str">
            <v>DSK Bank</v>
          </cell>
        </row>
      </sheetData>
      <sheetData sheetId="6">
        <row r="4">
          <cell r="P4">
            <v>43</v>
          </cell>
        </row>
      </sheetData>
      <sheetData sheetId="7" refreshError="1"/>
      <sheetData sheetId="8" refreshError="1"/>
      <sheetData sheetId="9">
        <row r="3">
          <cell r="F3" t="str">
            <v>PROGRAM</v>
          </cell>
        </row>
        <row r="151">
          <cell r="B151">
            <v>0.7</v>
          </cell>
        </row>
        <row r="152">
          <cell r="B152">
            <v>0.75</v>
          </cell>
        </row>
        <row r="153">
          <cell r="B153">
            <v>0.8</v>
          </cell>
        </row>
        <row r="154">
          <cell r="B154">
            <v>0.85</v>
          </cell>
        </row>
        <row r="155">
          <cell r="B155">
            <v>0.9</v>
          </cell>
        </row>
        <row r="156">
          <cell r="B156">
            <v>0.95</v>
          </cell>
        </row>
        <row r="157">
          <cell r="B157">
            <v>1</v>
          </cell>
        </row>
        <row r="158">
          <cell r="B158">
            <v>1.05</v>
          </cell>
        </row>
        <row r="159">
          <cell r="B159">
            <v>1.1000000000000001</v>
          </cell>
        </row>
        <row r="160">
          <cell r="B160">
            <v>1.1499999999999999</v>
          </cell>
        </row>
        <row r="161">
          <cell r="B161">
            <v>1.2</v>
          </cell>
        </row>
        <row r="194">
          <cell r="A194">
            <v>0</v>
          </cell>
        </row>
        <row r="195">
          <cell r="A195">
            <v>0.01</v>
          </cell>
        </row>
        <row r="196">
          <cell r="A196">
            <v>0.02</v>
          </cell>
        </row>
        <row r="197">
          <cell r="A197">
            <v>0.03</v>
          </cell>
        </row>
        <row r="198">
          <cell r="A198">
            <v>0.04</v>
          </cell>
        </row>
        <row r="199">
          <cell r="A199">
            <v>0.05</v>
          </cell>
        </row>
      </sheetData>
      <sheetData sheetId="1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MTG_Video_spots"/>
      <sheetName val="Nova"/>
      <sheetName val="Diema Channels"/>
      <sheetName val="Fox Channels"/>
      <sheetName val="3rd Party Channels"/>
      <sheetName val="Lookup"/>
      <sheetName val="Nova TV Cut-in's"/>
      <sheetName val="bTV"/>
      <sheetName val="bTV Niches"/>
      <sheetName val="bTV Cut-in's"/>
      <sheetName val="Magic&amp;The Voice"/>
      <sheetName val="Cinema City"/>
      <sheetName val="Kino Arena"/>
      <sheetName val="Festival of Colors"/>
      <sheetName val="OOH_Budget"/>
      <sheetName val="AVV"/>
      <sheetName val="OOH Sofia"/>
      <sheetName val="Digital OOH"/>
      <sheetName val="Internet"/>
      <sheetName val="Budget"/>
    </sheetNames>
    <sheetDataSet>
      <sheetData sheetId="0">
        <row r="4">
          <cell r="K4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66">
          <cell r="A66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ema Channels"/>
      <sheetName val="Disney"/>
      <sheetName val="Lookup"/>
      <sheetName val="DCN"/>
    </sheetNames>
    <sheetDataSet>
      <sheetData sheetId="0"/>
      <sheetData sheetId="1"/>
      <sheetData sheetId="2">
        <row r="169">
          <cell r="A169" t="str">
            <v>18-34</v>
          </cell>
        </row>
        <row r="170">
          <cell r="A170" t="str">
            <v>18-49</v>
          </cell>
        </row>
        <row r="171">
          <cell r="A171" t="str">
            <v>25-54</v>
          </cell>
        </row>
        <row r="172">
          <cell r="A172" t="str">
            <v>W18-49</v>
          </cell>
        </row>
        <row r="173">
          <cell r="A173" t="str">
            <v>W25-54</v>
          </cell>
        </row>
        <row r="174">
          <cell r="A174" t="str">
            <v>M18-49</v>
          </cell>
        </row>
        <row r="175">
          <cell r="A175" t="str">
            <v>M25-54</v>
          </cell>
        </row>
        <row r="176">
          <cell r="A176" t="str">
            <v>A18-49 U</v>
          </cell>
        </row>
        <row r="177">
          <cell r="A177" t="str">
            <v>W18-49 U</v>
          </cell>
        </row>
        <row r="178">
          <cell r="A178" t="str">
            <v>M18-49 U</v>
          </cell>
        </row>
      </sheetData>
      <sheetData sheetId="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ic  The Voice"/>
      <sheetName val="btv NC"/>
      <sheetName val="btv"/>
      <sheetName val="btv Nonstandart"/>
      <sheetName val="Fox Nonstandart"/>
      <sheetName val="БНТ"/>
      <sheetName val="NTV nonstandart"/>
      <sheetName val="Summary"/>
      <sheetName val="Nova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>
        <row r="4">
          <cell r="F4" t="str">
            <v>DSK</v>
          </cell>
        </row>
      </sheetData>
      <sheetData sheetId="8">
        <row r="4">
          <cell r="N4">
            <v>23</v>
          </cell>
        </row>
      </sheetData>
      <sheetData sheetId="9" refreshError="1">
        <row r="3">
          <cell r="F3" t="str">
            <v>PROGRAM</v>
          </cell>
        </row>
        <row r="70">
          <cell r="A70">
            <v>0</v>
          </cell>
        </row>
        <row r="71">
          <cell r="A71">
            <v>0.01</v>
          </cell>
        </row>
        <row r="72">
          <cell r="A72">
            <v>0.02</v>
          </cell>
        </row>
        <row r="73">
          <cell r="A73">
            <v>0.03</v>
          </cell>
        </row>
        <row r="74">
          <cell r="A74">
            <v>0.04</v>
          </cell>
        </row>
        <row r="75">
          <cell r="A75">
            <v>0.05</v>
          </cell>
        </row>
        <row r="76">
          <cell r="A76">
            <v>0.06</v>
          </cell>
        </row>
        <row r="77">
          <cell r="A77">
            <v>7.0000000000000007E-2</v>
          </cell>
        </row>
        <row r="78">
          <cell r="A78">
            <v>0.08</v>
          </cell>
        </row>
        <row r="79">
          <cell r="A79">
            <v>0.09</v>
          </cell>
        </row>
        <row r="80">
          <cell r="A80">
            <v>0.1</v>
          </cell>
        </row>
        <row r="81">
          <cell r="A81">
            <v>0.12</v>
          </cell>
        </row>
        <row r="82">
          <cell r="A82">
            <v>0.13</v>
          </cell>
        </row>
        <row r="83">
          <cell r="A83">
            <v>0.14000000000000001</v>
          </cell>
        </row>
        <row r="84">
          <cell r="A84">
            <v>0.15</v>
          </cell>
        </row>
        <row r="143">
          <cell r="A143" t="str">
            <v>Break</v>
          </cell>
        </row>
        <row r="145">
          <cell r="A145" t="str">
            <v>1stIB</v>
          </cell>
        </row>
        <row r="146">
          <cell r="A146" t="str">
            <v>lastIB</v>
          </cell>
        </row>
        <row r="147">
          <cell r="A147" t="str">
            <v>B&amp;1stIB</v>
          </cell>
        </row>
        <row r="148">
          <cell r="A148" t="str">
            <v>B&amp;lastIB</v>
          </cell>
        </row>
        <row r="149">
          <cell r="A149" t="str">
            <v>T&amp;T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ic  The Voice"/>
      <sheetName val="btv NC"/>
      <sheetName val="btv"/>
      <sheetName val="btv Nonstandart"/>
      <sheetName val="Fox Nonstandart"/>
      <sheetName val="БНТ"/>
      <sheetName val="NTV nonstandart"/>
      <sheetName val="Summary"/>
      <sheetName val="Nova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F3" t="str">
            <v>PROGRAM</v>
          </cell>
        </row>
        <row r="70">
          <cell r="A70">
            <v>0</v>
          </cell>
        </row>
        <row r="71">
          <cell r="A71">
            <v>0.01</v>
          </cell>
        </row>
        <row r="72">
          <cell r="A72">
            <v>0.02</v>
          </cell>
        </row>
        <row r="73">
          <cell r="A73">
            <v>0.03</v>
          </cell>
        </row>
        <row r="74">
          <cell r="A74">
            <v>0.04</v>
          </cell>
        </row>
        <row r="75">
          <cell r="A75">
            <v>0.05</v>
          </cell>
        </row>
        <row r="76">
          <cell r="A76">
            <v>0.06</v>
          </cell>
        </row>
        <row r="77">
          <cell r="A77">
            <v>7.0000000000000007E-2</v>
          </cell>
        </row>
        <row r="78">
          <cell r="A78">
            <v>0.08</v>
          </cell>
        </row>
        <row r="79">
          <cell r="A79">
            <v>0.09</v>
          </cell>
        </row>
        <row r="80">
          <cell r="A80">
            <v>0.1</v>
          </cell>
        </row>
        <row r="81">
          <cell r="A81">
            <v>0.12</v>
          </cell>
        </row>
        <row r="82">
          <cell r="A82">
            <v>0.13</v>
          </cell>
        </row>
        <row r="83">
          <cell r="A83">
            <v>0.14000000000000001</v>
          </cell>
        </row>
        <row r="84">
          <cell r="A84">
            <v>0.15</v>
          </cell>
        </row>
        <row r="143">
          <cell r="A143" t="str">
            <v>Break</v>
          </cell>
        </row>
        <row r="145">
          <cell r="A145" t="str">
            <v>1stIB</v>
          </cell>
        </row>
        <row r="146">
          <cell r="A146" t="str">
            <v>lastIB</v>
          </cell>
        </row>
        <row r="147">
          <cell r="A147" t="str">
            <v>B&amp;1stIB</v>
          </cell>
        </row>
        <row r="148">
          <cell r="A148" t="str">
            <v>B&amp;lastIB</v>
          </cell>
        </row>
        <row r="149">
          <cell r="A149" t="str">
            <v>T&amp;T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NT1"/>
      <sheetName val="BNT1_fixed"/>
      <sheetName val="BNT2"/>
      <sheetName val="BNT_World"/>
    </sheetNames>
    <sheetDataSet>
      <sheetData sheetId="0">
        <row r="3">
          <cell r="F3" t="str">
            <v>25-54</v>
          </cell>
          <cell r="G3" t="str">
            <v>W25-54</v>
          </cell>
          <cell r="H3" t="str">
            <v>M25-54</v>
          </cell>
          <cell r="I3" t="str">
            <v>45+</v>
          </cell>
        </row>
        <row r="4">
          <cell r="N4">
            <v>0.01</v>
          </cell>
        </row>
        <row r="5">
          <cell r="N5">
            <v>0.02</v>
          </cell>
        </row>
        <row r="6">
          <cell r="N6">
            <v>0.03</v>
          </cell>
        </row>
        <row r="7">
          <cell r="N7">
            <v>0.04</v>
          </cell>
        </row>
        <row r="8">
          <cell r="N8">
            <v>0.05</v>
          </cell>
        </row>
        <row r="9">
          <cell r="N9">
            <v>0.06</v>
          </cell>
        </row>
        <row r="10">
          <cell r="N10">
            <v>7.0000000000000007E-2</v>
          </cell>
        </row>
        <row r="11">
          <cell r="N11">
            <v>0.08</v>
          </cell>
        </row>
        <row r="12">
          <cell r="N12">
            <v>0.09</v>
          </cell>
        </row>
        <row r="13">
          <cell r="N13">
            <v>0.1</v>
          </cell>
        </row>
        <row r="14">
          <cell r="N14">
            <v>0.11</v>
          </cell>
        </row>
        <row r="15">
          <cell r="N15">
            <v>0.12</v>
          </cell>
        </row>
        <row r="16">
          <cell r="N16">
            <v>0.13</v>
          </cell>
        </row>
        <row r="17">
          <cell r="N17">
            <v>0.14000000000000001</v>
          </cell>
        </row>
        <row r="18">
          <cell r="N18">
            <v>0.15</v>
          </cell>
        </row>
        <row r="19">
          <cell r="N19">
            <v>0.16</v>
          </cell>
        </row>
        <row r="20">
          <cell r="N20">
            <v>0.17</v>
          </cell>
        </row>
        <row r="21">
          <cell r="N21">
            <v>0.18</v>
          </cell>
        </row>
        <row r="22">
          <cell r="N22">
            <v>0.19</v>
          </cell>
        </row>
        <row r="23">
          <cell r="N23">
            <v>0.2</v>
          </cell>
        </row>
        <row r="24">
          <cell r="N24">
            <v>0.21</v>
          </cell>
        </row>
        <row r="25">
          <cell r="N25">
            <v>0.22</v>
          </cell>
        </row>
        <row r="26">
          <cell r="N26">
            <v>0.23</v>
          </cell>
        </row>
        <row r="27">
          <cell r="N27">
            <v>0.24</v>
          </cell>
        </row>
        <row r="28">
          <cell r="N28">
            <v>0.25</v>
          </cell>
        </row>
        <row r="29">
          <cell r="N29">
            <v>0.26</v>
          </cell>
        </row>
        <row r="30">
          <cell r="N30">
            <v>0.27</v>
          </cell>
        </row>
        <row r="31">
          <cell r="N31">
            <v>0.28000000000000003</v>
          </cell>
        </row>
        <row r="32">
          <cell r="N32">
            <v>0.28999999999999998</v>
          </cell>
        </row>
        <row r="33">
          <cell r="N33">
            <v>0.3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V"/>
      <sheetName val="Detailed Media Plan"/>
      <sheetName val="bTV Apr"/>
      <sheetName val="bTV May"/>
      <sheetName val="NBG"/>
      <sheetName val="bTV Coeff"/>
      <sheetName val="Discovery Apr"/>
      <sheetName val="BNT"/>
      <sheetName val="TV7"/>
      <sheetName val="TV Europe"/>
      <sheetName val="Newspapers"/>
      <sheetName val="Magazines"/>
      <sheetName val="Billboards"/>
      <sheetName val="Malls"/>
      <sheetName val="Coeff MTG"/>
      <sheetName val="bTV RTG Mar"/>
      <sheetName val="bTV RTG Nov"/>
      <sheetName val="MTG RTG Nov"/>
      <sheetName val="MTG RTG Mar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Action Plan"/>
      <sheetName val="Project Cost Analysis 50 sqm"/>
      <sheetName val="Cost Analysis 50 sq (r1)"/>
      <sheetName val="Prim Design A"/>
      <sheetName val="Top Form B"/>
      <sheetName val="Budget Analysis 05-07"/>
    </sheetNames>
    <sheetDataSet>
      <sheetData sheetId="0" refreshError="1">
        <row r="2">
          <cell r="A2">
            <v>2.3199999999999998</v>
          </cell>
        </row>
        <row r="9">
          <cell r="C9">
            <v>36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7 pack"/>
      <sheetName val="TV7 RTG&amp;Prices"/>
      <sheetName val="News7 RTG&amp;Prices"/>
      <sheetName val="Super7 RTG&amp;Prices"/>
      <sheetName val="Sport scheme"/>
      <sheetName val="Calcs"/>
    </sheetNames>
    <sheetDataSet>
      <sheetData sheetId="0"/>
      <sheetData sheetId="1"/>
      <sheetData sheetId="2"/>
      <sheetData sheetId="3"/>
      <sheetData sheetId="4"/>
      <sheetData sheetId="5">
        <row r="3">
          <cell r="AZ3" t="str">
            <v>A</v>
          </cell>
        </row>
        <row r="4">
          <cell r="AZ4" t="str">
            <v>B</v>
          </cell>
        </row>
        <row r="5">
          <cell r="AZ5" t="str">
            <v>C</v>
          </cell>
        </row>
        <row r="6">
          <cell r="AZ6" t="str">
            <v>-</v>
          </cell>
        </row>
        <row r="7">
          <cell r="AZ7" t="str">
            <v>-</v>
          </cell>
        </row>
        <row r="8">
          <cell r="AZ8" t="str">
            <v>-</v>
          </cell>
        </row>
        <row r="9">
          <cell r="AZ9" t="str">
            <v>-</v>
          </cell>
        </row>
        <row r="10">
          <cell r="AZ10" t="str">
            <v>-</v>
          </cell>
        </row>
        <row r="11">
          <cell r="AZ11" t="str">
            <v>-</v>
          </cell>
        </row>
        <row r="12">
          <cell r="AZ12" t="str">
            <v>-</v>
          </cell>
        </row>
        <row r="13">
          <cell r="AZ13" t="str">
            <v>A2</v>
          </cell>
        </row>
        <row r="14">
          <cell r="AZ14" t="str">
            <v>B2</v>
          </cell>
        </row>
        <row r="15">
          <cell r="AZ15" t="str">
            <v>C2</v>
          </cell>
        </row>
        <row r="16">
          <cell r="AZ16" t="str">
            <v>-2</v>
          </cell>
        </row>
        <row r="17">
          <cell r="AZ17" t="str">
            <v>-2</v>
          </cell>
        </row>
        <row r="18">
          <cell r="AZ18" t="str">
            <v>-2</v>
          </cell>
        </row>
        <row r="19">
          <cell r="AZ19" t="str">
            <v>-2</v>
          </cell>
        </row>
        <row r="20">
          <cell r="AZ20" t="str">
            <v>-2</v>
          </cell>
        </row>
        <row r="21">
          <cell r="AZ21" t="str">
            <v>-2</v>
          </cell>
        </row>
        <row r="22">
          <cell r="AZ22" t="str">
            <v>-2</v>
          </cell>
        </row>
        <row r="23">
          <cell r="AZ23" t="str">
            <v>A3</v>
          </cell>
        </row>
        <row r="24">
          <cell r="AZ24" t="str">
            <v>B3</v>
          </cell>
        </row>
        <row r="25">
          <cell r="AZ25" t="str">
            <v>C3</v>
          </cell>
        </row>
        <row r="26">
          <cell r="AZ26" t="str">
            <v>-3</v>
          </cell>
        </row>
        <row r="27">
          <cell r="AZ27" t="str">
            <v>-3</v>
          </cell>
        </row>
        <row r="28">
          <cell r="AZ28" t="str">
            <v>-3</v>
          </cell>
        </row>
        <row r="29">
          <cell r="AZ29" t="str">
            <v>-3</v>
          </cell>
        </row>
        <row r="30">
          <cell r="AZ30" t="str">
            <v>-3</v>
          </cell>
        </row>
        <row r="31">
          <cell r="AZ31" t="str">
            <v>-3</v>
          </cell>
        </row>
        <row r="32">
          <cell r="AZ32" t="str">
            <v>-3</v>
          </cell>
        </row>
        <row r="33">
          <cell r="AZ33" t="str">
            <v>A4</v>
          </cell>
        </row>
        <row r="34">
          <cell r="AZ34" t="str">
            <v>B4</v>
          </cell>
        </row>
        <row r="35">
          <cell r="AZ35" t="str">
            <v>C4</v>
          </cell>
        </row>
        <row r="36">
          <cell r="AZ36" t="str">
            <v>-4</v>
          </cell>
        </row>
        <row r="37">
          <cell r="AZ37" t="str">
            <v>-4</v>
          </cell>
        </row>
        <row r="38">
          <cell r="AZ38" t="str">
            <v>-4</v>
          </cell>
        </row>
        <row r="39">
          <cell r="AZ39" t="str">
            <v>-4</v>
          </cell>
        </row>
        <row r="40">
          <cell r="AZ40" t="str">
            <v>-4</v>
          </cell>
        </row>
        <row r="41">
          <cell r="AZ41" t="str">
            <v>-4</v>
          </cell>
        </row>
        <row r="42">
          <cell r="AZ42" t="str">
            <v>-4</v>
          </cell>
        </row>
        <row r="43">
          <cell r="AZ43" t="str">
            <v>A5</v>
          </cell>
        </row>
        <row r="44">
          <cell r="AZ44" t="str">
            <v>B5</v>
          </cell>
        </row>
        <row r="45">
          <cell r="AZ45" t="str">
            <v>C5</v>
          </cell>
        </row>
        <row r="46">
          <cell r="AZ46" t="str">
            <v>-5</v>
          </cell>
        </row>
        <row r="47">
          <cell r="AZ47" t="str">
            <v>-5</v>
          </cell>
        </row>
        <row r="48">
          <cell r="AZ48" t="str">
            <v>-5</v>
          </cell>
        </row>
        <row r="49">
          <cell r="AZ49" t="str">
            <v>-5</v>
          </cell>
        </row>
        <row r="50">
          <cell r="AZ50" t="str">
            <v>-5</v>
          </cell>
        </row>
        <row r="51">
          <cell r="AZ51" t="str">
            <v>-5</v>
          </cell>
        </row>
        <row r="52">
          <cell r="AZ52" t="str">
            <v>-5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7 RateCard"/>
      <sheetName val="TV7 RTG&amp;Prices"/>
      <sheetName val="News7 RTG&amp;Prices"/>
      <sheetName val="Super7 RTG&amp;Prices"/>
      <sheetName val="Sport scheme"/>
      <sheetName val="Cal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E3" t="str">
            <v>-</v>
          </cell>
        </row>
        <row r="4">
          <cell r="BE4" t="str">
            <v>-</v>
          </cell>
        </row>
        <row r="5">
          <cell r="BE5" t="str">
            <v>-</v>
          </cell>
        </row>
        <row r="6">
          <cell r="BE6" t="str">
            <v>-</v>
          </cell>
        </row>
        <row r="7">
          <cell r="BE7" t="str">
            <v>-</v>
          </cell>
        </row>
        <row r="8">
          <cell r="BE8" t="str">
            <v>-</v>
          </cell>
        </row>
        <row r="9">
          <cell r="BE9" t="str">
            <v>-</v>
          </cell>
        </row>
        <row r="10">
          <cell r="BE10" t="str">
            <v>-</v>
          </cell>
        </row>
        <row r="11">
          <cell r="BE11" t="str">
            <v>-</v>
          </cell>
        </row>
        <row r="12">
          <cell r="BE12" t="str">
            <v>-</v>
          </cell>
        </row>
        <row r="13">
          <cell r="BE13" t="str">
            <v>-2</v>
          </cell>
        </row>
        <row r="14">
          <cell r="BE14" t="str">
            <v>-2</v>
          </cell>
        </row>
        <row r="15">
          <cell r="BE15" t="str">
            <v>-2</v>
          </cell>
        </row>
        <row r="16">
          <cell r="BE16" t="str">
            <v>-2</v>
          </cell>
        </row>
        <row r="17">
          <cell r="BE17" t="str">
            <v>-2</v>
          </cell>
        </row>
        <row r="18">
          <cell r="BE18" t="str">
            <v>-2</v>
          </cell>
        </row>
        <row r="19">
          <cell r="BE19" t="str">
            <v>-2</v>
          </cell>
        </row>
        <row r="20">
          <cell r="BE20" t="str">
            <v>-2</v>
          </cell>
        </row>
        <row r="21">
          <cell r="BE21" t="str">
            <v>-2</v>
          </cell>
        </row>
        <row r="22">
          <cell r="BE22" t="str">
            <v>-2</v>
          </cell>
        </row>
        <row r="23">
          <cell r="BE23" t="str">
            <v>-3</v>
          </cell>
        </row>
        <row r="24">
          <cell r="BE24" t="str">
            <v>-3</v>
          </cell>
        </row>
        <row r="25">
          <cell r="BE25" t="str">
            <v>-3</v>
          </cell>
        </row>
        <row r="26">
          <cell r="BE26" t="str">
            <v>-3</v>
          </cell>
        </row>
        <row r="27">
          <cell r="BE27" t="str">
            <v>-3</v>
          </cell>
        </row>
        <row r="28">
          <cell r="BE28" t="str">
            <v>-3</v>
          </cell>
        </row>
        <row r="29">
          <cell r="BE29" t="str">
            <v>-3</v>
          </cell>
        </row>
        <row r="30">
          <cell r="BE30" t="str">
            <v>-3</v>
          </cell>
        </row>
        <row r="31">
          <cell r="BE31" t="str">
            <v>-3</v>
          </cell>
        </row>
        <row r="32">
          <cell r="BE32" t="str">
            <v>-3</v>
          </cell>
        </row>
        <row r="33">
          <cell r="BE33" t="str">
            <v>-4</v>
          </cell>
        </row>
        <row r="34">
          <cell r="BE34" t="str">
            <v>-4</v>
          </cell>
        </row>
        <row r="35">
          <cell r="BE35" t="str">
            <v>-4</v>
          </cell>
        </row>
        <row r="36">
          <cell r="BE36" t="str">
            <v>-4</v>
          </cell>
        </row>
        <row r="37">
          <cell r="BE37" t="str">
            <v>-4</v>
          </cell>
        </row>
        <row r="38">
          <cell r="BE38" t="str">
            <v>-4</v>
          </cell>
        </row>
        <row r="39">
          <cell r="BE39" t="str">
            <v>-4</v>
          </cell>
        </row>
        <row r="40">
          <cell r="BE40" t="str">
            <v>-4</v>
          </cell>
        </row>
        <row r="41">
          <cell r="BE41" t="str">
            <v>-4</v>
          </cell>
        </row>
        <row r="42">
          <cell r="BE42" t="str">
            <v>-4</v>
          </cell>
        </row>
        <row r="43">
          <cell r="BE43" t="str">
            <v>-5</v>
          </cell>
        </row>
        <row r="44">
          <cell r="BE44" t="str">
            <v>-5</v>
          </cell>
        </row>
        <row r="45">
          <cell r="BE45" t="str">
            <v>-5</v>
          </cell>
        </row>
        <row r="46">
          <cell r="BE46" t="str">
            <v>-5</v>
          </cell>
        </row>
        <row r="47">
          <cell r="BE47" t="str">
            <v>-5</v>
          </cell>
        </row>
        <row r="48">
          <cell r="BE48" t="str">
            <v>-5</v>
          </cell>
        </row>
        <row r="49">
          <cell r="BE49" t="str">
            <v>-5</v>
          </cell>
        </row>
        <row r="50">
          <cell r="BE50" t="str">
            <v>-5</v>
          </cell>
        </row>
        <row r="51">
          <cell r="BE51" t="str">
            <v>-5</v>
          </cell>
        </row>
        <row r="52">
          <cell r="BE52" t="str">
            <v>-5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NT1"/>
      <sheetName val="BNT1_fixed"/>
      <sheetName val="BNT2"/>
      <sheetName val="BNT_World"/>
      <sheetName val="BNT_HD"/>
    </sheetNames>
    <sheetDataSet>
      <sheetData sheetId="0">
        <row r="13">
          <cell r="Z13" t="str">
            <v>06:00-12:00</v>
          </cell>
        </row>
        <row r="14">
          <cell r="Z14" t="str">
            <v>12:00-16:00</v>
          </cell>
        </row>
        <row r="15">
          <cell r="Z15" t="str">
            <v>16:00-19:00</v>
          </cell>
        </row>
        <row r="16">
          <cell r="Z16" t="str">
            <v>19:00-22:00</v>
          </cell>
        </row>
        <row r="17">
          <cell r="Z17" t="str">
            <v>22:00-01:00</v>
          </cell>
        </row>
        <row r="18">
          <cell r="Z18" t="str">
            <v>01:00-06:00</v>
          </cell>
        </row>
      </sheetData>
      <sheetData sheetId="1"/>
      <sheetData sheetId="2" refreshError="1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o"/>
      <sheetName val="Print"/>
      <sheetName val="BNT"/>
      <sheetName val="BTV"/>
      <sheetName val="BTV NC"/>
      <sheetName val="Summary"/>
      <sheetName val="Nova"/>
      <sheetName val="OOH"/>
      <sheetName val="OOH BUDGET"/>
      <sheetName val="Lookup"/>
      <sheetName val="DC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6">
          <cell r="AF36">
            <v>4</v>
          </cell>
        </row>
      </sheetData>
      <sheetData sheetId="5">
        <row r="4">
          <cell r="F4" t="str">
            <v>DSK Bank</v>
          </cell>
        </row>
      </sheetData>
      <sheetData sheetId="6">
        <row r="4">
          <cell r="P4">
            <v>43</v>
          </cell>
        </row>
      </sheetData>
      <sheetData sheetId="7" refreshError="1"/>
      <sheetData sheetId="8" refreshError="1"/>
      <sheetData sheetId="9">
        <row r="3">
          <cell r="F3" t="str">
            <v>PROGRAM</v>
          </cell>
        </row>
        <row r="194">
          <cell r="A194">
            <v>0</v>
          </cell>
        </row>
        <row r="195">
          <cell r="A195">
            <v>0.01</v>
          </cell>
        </row>
        <row r="196">
          <cell r="A196">
            <v>0.02</v>
          </cell>
        </row>
        <row r="197">
          <cell r="A197">
            <v>0.03</v>
          </cell>
        </row>
        <row r="198">
          <cell r="A198">
            <v>0.04</v>
          </cell>
        </row>
        <row r="199">
          <cell r="A199">
            <v>0.05</v>
          </cell>
        </row>
      </sheetData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Discovery"/>
      <sheetName val="TLC"/>
      <sheetName val="Lookup"/>
    </sheetNames>
    <sheetDataSet>
      <sheetData sheetId="0" refreshError="1"/>
      <sheetData sheetId="1" refreshError="1"/>
      <sheetData sheetId="2" refreshError="1"/>
      <sheetData sheetId="3" refreshError="1">
        <row r="147">
          <cell r="A147">
            <v>0</v>
          </cell>
        </row>
        <row r="148">
          <cell r="A148">
            <v>0.05</v>
          </cell>
        </row>
        <row r="149">
          <cell r="A149">
            <v>0.1</v>
          </cell>
        </row>
        <row r="150">
          <cell r="A150">
            <v>0.15</v>
          </cell>
        </row>
        <row r="151">
          <cell r="A151">
            <v>0.2</v>
          </cell>
        </row>
        <row r="152">
          <cell r="A152">
            <v>0.25</v>
          </cell>
        </row>
        <row r="153">
          <cell r="A153">
            <v>0.3</v>
          </cell>
        </row>
        <row r="154">
          <cell r="A154">
            <v>0.35</v>
          </cell>
        </row>
        <row r="155">
          <cell r="A155">
            <v>0.4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Lookup"/>
      <sheetName val="Discovery"/>
    </sheetNames>
    <sheetDataSet>
      <sheetData sheetId="0" refreshError="1"/>
      <sheetData sheetId="1" refreshError="1">
        <row r="147">
          <cell r="A147">
            <v>0</v>
          </cell>
        </row>
        <row r="148">
          <cell r="A148">
            <v>0.05</v>
          </cell>
        </row>
        <row r="149">
          <cell r="A149">
            <v>0.1</v>
          </cell>
        </row>
        <row r="150">
          <cell r="A150">
            <v>0.15</v>
          </cell>
        </row>
        <row r="151">
          <cell r="A151">
            <v>0.2</v>
          </cell>
        </row>
        <row r="152">
          <cell r="A152">
            <v>0.25</v>
          </cell>
        </row>
        <row r="153">
          <cell r="A153">
            <v>0.3</v>
          </cell>
        </row>
        <row r="154">
          <cell r="A154">
            <v>0.35</v>
          </cell>
        </row>
        <row r="155">
          <cell r="A155">
            <v>0.4</v>
          </cell>
        </row>
      </sheetData>
      <sheetData sheetId="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ema + 05"/>
      <sheetName val="MSAT"/>
      <sheetName val="EK"/>
      <sheetName val="NTv IM 05"/>
      <sheetName val="BNT-04"/>
      <sheetName val="BNT-04 F"/>
      <sheetName val="Btv IM 04"/>
      <sheetName val="заявка 02-03"/>
      <sheetName val="Proforma - (IM)"/>
      <sheetName val="MP - svetlo"/>
      <sheetName val="Chart TRP"/>
      <sheetName val="Chart FR +"/>
      <sheetName val="Chart Cover"/>
      <sheetName val="Sheet1"/>
      <sheetName val="data"/>
      <sheetName val="b"/>
      <sheetName val="k"/>
      <sheetName val="n"/>
      <sheetName val="D+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A4">
            <v>2</v>
          </cell>
          <cell r="B4">
            <v>267</v>
          </cell>
        </row>
        <row r="5">
          <cell r="A5">
            <v>3</v>
          </cell>
          <cell r="B5">
            <v>192</v>
          </cell>
        </row>
        <row r="6">
          <cell r="A6">
            <v>4</v>
          </cell>
          <cell r="B6">
            <v>220</v>
          </cell>
        </row>
        <row r="7">
          <cell r="A7">
            <v>5</v>
          </cell>
          <cell r="B7">
            <v>73</v>
          </cell>
        </row>
        <row r="8">
          <cell r="A8">
            <v>6</v>
          </cell>
        </row>
        <row r="12">
          <cell r="A12">
            <v>4</v>
          </cell>
        </row>
        <row r="13">
          <cell r="B13" t="str">
            <v>Kamenitza\25-45 male</v>
          </cell>
        </row>
        <row r="14">
          <cell r="A14" t="str">
            <v>Freq: 0</v>
          </cell>
          <cell r="B14">
            <v>16.100000000000001</v>
          </cell>
        </row>
        <row r="15">
          <cell r="A15" t="str">
            <v>Freq: 1</v>
          </cell>
          <cell r="B15">
            <v>83.9</v>
          </cell>
        </row>
        <row r="16">
          <cell r="A16" t="str">
            <v>Freq: 2</v>
          </cell>
          <cell r="B16">
            <v>79.599999999999994</v>
          </cell>
        </row>
        <row r="17">
          <cell r="A17" t="str">
            <v>Freq: 3</v>
          </cell>
          <cell r="B17">
            <v>77.7</v>
          </cell>
        </row>
        <row r="18">
          <cell r="A18" t="str">
            <v>Freq: 4</v>
          </cell>
          <cell r="B18">
            <v>75.2</v>
          </cell>
        </row>
        <row r="19">
          <cell r="A19" t="str">
            <v>Freq: 5</v>
          </cell>
          <cell r="B19">
            <v>68.8</v>
          </cell>
        </row>
        <row r="20">
          <cell r="A20" t="str">
            <v>Freq: 6</v>
          </cell>
          <cell r="B20">
            <v>64.599999999999994</v>
          </cell>
        </row>
        <row r="21">
          <cell r="A21" t="str">
            <v>Freq: 7</v>
          </cell>
          <cell r="B21">
            <v>58.3</v>
          </cell>
        </row>
        <row r="22">
          <cell r="A22" t="str">
            <v>Freq: 8</v>
          </cell>
          <cell r="B22">
            <v>54.5</v>
          </cell>
        </row>
        <row r="23">
          <cell r="A23" t="str">
            <v>Freq: 9</v>
          </cell>
          <cell r="B23">
            <v>52.2</v>
          </cell>
        </row>
        <row r="24">
          <cell r="A24" t="str">
            <v>Freq: 10</v>
          </cell>
          <cell r="B24">
            <v>48.2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y1"/>
      <sheetName val="zenith"/>
      <sheetName val="mony2"/>
      <sheetName val="mony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MTG_Video_spots"/>
      <sheetName val="Nova"/>
      <sheetName val="Diema Channels"/>
      <sheetName val="Fox Channels"/>
      <sheetName val="3rd Party Channels"/>
      <sheetName val="Lookup"/>
      <sheetName val="Nova TV Cut-in's"/>
      <sheetName val="bTV"/>
      <sheetName val="bTV Niches"/>
      <sheetName val="bTV Cut-in's"/>
      <sheetName val="Magic&amp;The Voice"/>
      <sheetName val="Cinema City"/>
      <sheetName val="Kino Arena"/>
      <sheetName val="Festival of Colors"/>
      <sheetName val="OOH_Budget"/>
      <sheetName val="AVV"/>
      <sheetName val="OOH Sofia"/>
      <sheetName val="Digital OOH"/>
      <sheetName val="Internet"/>
      <sheetName val="Budget"/>
    </sheetNames>
    <sheetDataSet>
      <sheetData sheetId="0">
        <row r="4">
          <cell r="K4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66">
          <cell r="A66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ova"/>
      <sheetName val="Diema Channels"/>
      <sheetName val="Fox Channels"/>
      <sheetName val="3rd Party Channels"/>
      <sheetName val="Disney"/>
      <sheetName val="Lookup"/>
      <sheetName val="DCN"/>
    </sheetNames>
    <sheetDataSet>
      <sheetData sheetId="0"/>
      <sheetData sheetId="1"/>
      <sheetData sheetId="2"/>
      <sheetData sheetId="3"/>
      <sheetData sheetId="4"/>
      <sheetData sheetId="5"/>
      <sheetData sheetId="6">
        <row r="151">
          <cell r="B151">
            <v>0.7</v>
          </cell>
        </row>
        <row r="152">
          <cell r="B152">
            <v>0.75</v>
          </cell>
        </row>
        <row r="153">
          <cell r="B153">
            <v>0.8</v>
          </cell>
        </row>
        <row r="154">
          <cell r="B154">
            <v>0.85</v>
          </cell>
        </row>
        <row r="155">
          <cell r="B155">
            <v>0.9</v>
          </cell>
        </row>
        <row r="156">
          <cell r="B156">
            <v>0.95</v>
          </cell>
        </row>
        <row r="157">
          <cell r="B157">
            <v>1</v>
          </cell>
        </row>
        <row r="158">
          <cell r="B158">
            <v>1.05</v>
          </cell>
        </row>
        <row r="159">
          <cell r="B159">
            <v>1.1000000000000001</v>
          </cell>
        </row>
        <row r="160">
          <cell r="B160">
            <v>1.1499999999999999</v>
          </cell>
        </row>
        <row r="161">
          <cell r="B161">
            <v>1.2</v>
          </cell>
        </row>
      </sheetData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MTG"/>
      <sheetName val="NovaSeptember"/>
      <sheetName val="NovaOctober"/>
      <sheetName val="Diema ChannelsSept"/>
      <sheetName val="Diema Channels October"/>
      <sheetName val="Fox ChannelsSept"/>
      <sheetName val="Fox ChannelsOct"/>
      <sheetName val="3rd Party ChannelsSept"/>
      <sheetName val="3rd Party ChannelsOct"/>
      <sheetName val="Nova TV Cut-in's"/>
      <sheetName val="Lookup"/>
      <sheetName val="bTV Oct"/>
      <sheetName val="bTV_Sept"/>
      <sheetName val="bTV Niches Oct"/>
      <sheetName val="bTV Niches_Sept"/>
      <sheetName val="bTV Cut-in's Oct"/>
      <sheetName val="bTV Cut-in's_Sept"/>
      <sheetName val="BNT_Sept"/>
      <sheetName val="BNT Оct"/>
      <sheetName val="Presa"/>
      <sheetName val="CCS"/>
      <sheetName val="Cinema Arena"/>
      <sheetName val="SummaryOOH"/>
      <sheetName val="OOH_Sofia"/>
      <sheetName val="BNK_2018"/>
      <sheetName val="AVV"/>
      <sheetName val="InsideVarna"/>
      <sheetName val="Premium_Internet"/>
      <sheetName val="Google plan"/>
      <sheetName val="Audience planning"/>
      <sheetName val="Budget"/>
    </sheetNames>
    <sheetDataSet>
      <sheetData sheetId="0">
        <row r="4">
          <cell r="K4" t="str">
            <v>A</v>
          </cell>
        </row>
        <row r="5">
          <cell r="K5" t="str">
            <v>-</v>
          </cell>
        </row>
        <row r="6">
          <cell r="K6" t="str">
            <v>-</v>
          </cell>
        </row>
        <row r="7">
          <cell r="K7" t="str">
            <v>-</v>
          </cell>
        </row>
        <row r="8">
          <cell r="K8" t="str">
            <v>-</v>
          </cell>
        </row>
        <row r="9">
          <cell r="K9" t="str">
            <v>-</v>
          </cell>
        </row>
        <row r="10">
          <cell r="K10" t="str">
            <v>-</v>
          </cell>
        </row>
        <row r="11">
          <cell r="K11" t="str">
            <v>-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66">
          <cell r="A66">
            <v>0</v>
          </cell>
        </row>
        <row r="67">
          <cell r="A67">
            <v>0.05</v>
          </cell>
        </row>
        <row r="70">
          <cell r="A70">
            <v>0</v>
          </cell>
        </row>
        <row r="71">
          <cell r="A71">
            <v>0.01</v>
          </cell>
        </row>
        <row r="72">
          <cell r="A72">
            <v>0.02</v>
          </cell>
        </row>
        <row r="73">
          <cell r="A73">
            <v>0.03</v>
          </cell>
        </row>
        <row r="74">
          <cell r="A74">
            <v>0.04</v>
          </cell>
        </row>
        <row r="75">
          <cell r="A75">
            <v>0.05</v>
          </cell>
        </row>
        <row r="76">
          <cell r="A76">
            <v>0.06</v>
          </cell>
        </row>
        <row r="77">
          <cell r="A77">
            <v>7.0000000000000007E-2</v>
          </cell>
        </row>
        <row r="78">
          <cell r="A78">
            <v>0.08</v>
          </cell>
        </row>
        <row r="79">
          <cell r="A79">
            <v>0.09</v>
          </cell>
        </row>
        <row r="80">
          <cell r="A80">
            <v>0.1</v>
          </cell>
        </row>
        <row r="81">
          <cell r="A81">
            <v>0.12</v>
          </cell>
        </row>
        <row r="82">
          <cell r="A82">
            <v>0.13</v>
          </cell>
        </row>
        <row r="83">
          <cell r="A83">
            <v>0.14000000000000001</v>
          </cell>
        </row>
        <row r="84">
          <cell r="A84">
            <v>0.15</v>
          </cell>
        </row>
        <row r="86">
          <cell r="A86">
            <v>0</v>
          </cell>
        </row>
        <row r="87">
          <cell r="A87">
            <v>0.03</v>
          </cell>
        </row>
        <row r="88">
          <cell r="A88">
            <v>0.05</v>
          </cell>
        </row>
        <row r="89">
          <cell r="A89">
            <v>0.08</v>
          </cell>
        </row>
        <row r="90">
          <cell r="A90">
            <v>0.09</v>
          </cell>
        </row>
        <row r="91">
          <cell r="A91">
            <v>0.1</v>
          </cell>
        </row>
        <row r="95">
          <cell r="A95">
            <v>0</v>
          </cell>
        </row>
        <row r="96">
          <cell r="A96">
            <v>0.1</v>
          </cell>
        </row>
        <row r="97">
          <cell r="A97">
            <v>0.12</v>
          </cell>
        </row>
        <row r="98">
          <cell r="A98">
            <v>0.15</v>
          </cell>
        </row>
        <row r="99">
          <cell r="A99">
            <v>0.18</v>
          </cell>
        </row>
        <row r="100">
          <cell r="A100">
            <v>0.19</v>
          </cell>
        </row>
        <row r="101">
          <cell r="A101">
            <v>0.2</v>
          </cell>
        </row>
        <row r="102">
          <cell r="A102">
            <v>0.21</v>
          </cell>
        </row>
        <row r="103">
          <cell r="A103">
            <v>0.22</v>
          </cell>
        </row>
        <row r="116">
          <cell r="A116">
            <v>0</v>
          </cell>
        </row>
        <row r="117">
          <cell r="A117">
            <v>0.05</v>
          </cell>
        </row>
        <row r="118">
          <cell r="A118">
            <v>0.08</v>
          </cell>
        </row>
        <row r="119">
          <cell r="A119">
            <v>0.09</v>
          </cell>
        </row>
        <row r="120">
          <cell r="A120">
            <v>0.1</v>
          </cell>
        </row>
        <row r="121">
          <cell r="A121">
            <v>0.11</v>
          </cell>
        </row>
        <row r="122">
          <cell r="A122">
            <v>0.12</v>
          </cell>
        </row>
        <row r="139">
          <cell r="A139" t="str">
            <v>CPP</v>
          </cell>
        </row>
        <row r="140">
          <cell r="A140" t="str">
            <v>RC</v>
          </cell>
        </row>
        <row r="143">
          <cell r="A143" t="str">
            <v>Break</v>
          </cell>
        </row>
        <row r="144">
          <cell r="A144">
            <v>0</v>
          </cell>
        </row>
        <row r="145">
          <cell r="A145" t="str">
            <v>1stIB</v>
          </cell>
        </row>
        <row r="146">
          <cell r="A146" t="str">
            <v>lastIB</v>
          </cell>
        </row>
        <row r="147">
          <cell r="A147" t="str">
            <v>B&amp;1stIB</v>
          </cell>
        </row>
        <row r="148">
          <cell r="A148" t="str">
            <v>B&amp;lastIB</v>
          </cell>
        </row>
        <row r="149">
          <cell r="A149" t="str">
            <v>T&amp;T</v>
          </cell>
        </row>
        <row r="157">
          <cell r="A157">
            <v>0</v>
          </cell>
        </row>
        <row r="158">
          <cell r="A158">
            <v>0.05</v>
          </cell>
        </row>
        <row r="159">
          <cell r="A159">
            <v>0.1</v>
          </cell>
        </row>
        <row r="160">
          <cell r="A160">
            <v>0.15</v>
          </cell>
        </row>
        <row r="161">
          <cell r="A161">
            <v>0.2</v>
          </cell>
        </row>
        <row r="162">
          <cell r="A162">
            <v>0.25</v>
          </cell>
        </row>
        <row r="163">
          <cell r="A163">
            <v>0.3</v>
          </cell>
        </row>
        <row r="164">
          <cell r="A164">
            <v>0.35</v>
          </cell>
        </row>
        <row r="165">
          <cell r="A165">
            <v>0.4</v>
          </cell>
        </row>
        <row r="167">
          <cell r="B167">
            <v>0.4</v>
          </cell>
        </row>
        <row r="168">
          <cell r="B168">
            <v>0.45</v>
          </cell>
        </row>
        <row r="169">
          <cell r="A169">
            <v>0</v>
          </cell>
          <cell r="B169">
            <v>0.5</v>
          </cell>
        </row>
        <row r="170">
          <cell r="A170">
            <v>0</v>
          </cell>
          <cell r="B170">
            <v>0.55000000000000004</v>
          </cell>
        </row>
        <row r="171">
          <cell r="A171">
            <v>0</v>
          </cell>
          <cell r="B171">
            <v>0.6</v>
          </cell>
        </row>
        <row r="172">
          <cell r="A172">
            <v>0</v>
          </cell>
          <cell r="B172">
            <v>0.65</v>
          </cell>
        </row>
        <row r="173">
          <cell r="A173">
            <v>0</v>
          </cell>
          <cell r="B173">
            <v>0.7</v>
          </cell>
        </row>
        <row r="174">
          <cell r="A174">
            <v>0</v>
          </cell>
          <cell r="B174">
            <v>0.75</v>
          </cell>
        </row>
        <row r="175">
          <cell r="A175">
            <v>0</v>
          </cell>
          <cell r="B175">
            <v>0.8</v>
          </cell>
        </row>
        <row r="176">
          <cell r="A176">
            <v>0</v>
          </cell>
          <cell r="B176">
            <v>0.85</v>
          </cell>
        </row>
        <row r="177">
          <cell r="A177">
            <v>0</v>
          </cell>
          <cell r="B177">
            <v>0.9</v>
          </cell>
        </row>
        <row r="178">
          <cell r="A178">
            <v>0</v>
          </cell>
          <cell r="B178">
            <v>0.95</v>
          </cell>
        </row>
        <row r="179">
          <cell r="A179">
            <v>0</v>
          </cell>
          <cell r="B179">
            <v>1</v>
          </cell>
        </row>
        <row r="180">
          <cell r="A180">
            <v>0</v>
          </cell>
          <cell r="B180">
            <v>1.05</v>
          </cell>
        </row>
        <row r="181">
          <cell r="A181">
            <v>0</v>
          </cell>
          <cell r="B181">
            <v>1.1000000000000001</v>
          </cell>
        </row>
        <row r="182">
          <cell r="A182">
            <v>0</v>
          </cell>
          <cell r="B182">
            <v>1.1499999999999999</v>
          </cell>
        </row>
        <row r="183">
          <cell r="A183">
            <v>0</v>
          </cell>
          <cell r="B183">
            <v>1.2</v>
          </cell>
        </row>
        <row r="184">
          <cell r="A184">
            <v>0</v>
          </cell>
          <cell r="B184">
            <v>1.25</v>
          </cell>
        </row>
        <row r="185">
          <cell r="A185">
            <v>0</v>
          </cell>
          <cell r="B185">
            <v>1.3</v>
          </cell>
        </row>
        <row r="186">
          <cell r="A186">
            <v>0</v>
          </cell>
          <cell r="B186">
            <v>1.35</v>
          </cell>
        </row>
        <row r="187">
          <cell r="A187">
            <v>0</v>
          </cell>
          <cell r="B187">
            <v>1.4</v>
          </cell>
        </row>
        <row r="195">
          <cell r="A195" t="str">
            <v>A18-34</v>
          </cell>
        </row>
        <row r="196">
          <cell r="A196" t="str">
            <v>A18-49</v>
          </cell>
        </row>
        <row r="197">
          <cell r="A197" t="str">
            <v>A25-54</v>
          </cell>
        </row>
        <row r="198">
          <cell r="A198" t="str">
            <v>W25-54</v>
          </cell>
        </row>
        <row r="199">
          <cell r="A199" t="str">
            <v>M18-49</v>
          </cell>
        </row>
        <row r="200">
          <cell r="A200" t="str">
            <v>A18-49 U</v>
          </cell>
        </row>
        <row r="201">
          <cell r="A201" t="str">
            <v>A 18-54 (A, B, C1, C2)</v>
          </cell>
        </row>
        <row r="202">
          <cell r="A202">
            <v>0</v>
          </cell>
        </row>
        <row r="232">
          <cell r="A232">
            <v>0</v>
          </cell>
        </row>
        <row r="233">
          <cell r="A233">
            <v>0.01</v>
          </cell>
        </row>
        <row r="234">
          <cell r="A234">
            <v>0.02</v>
          </cell>
        </row>
        <row r="235">
          <cell r="A235">
            <v>0.05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_Diema Channels"/>
      <sheetName val="10_Fox Channels"/>
      <sheetName val="Disney"/>
      <sheetName val="Lookup"/>
      <sheetName val="DCN"/>
    </sheetNames>
    <sheetDataSet>
      <sheetData sheetId="0"/>
      <sheetData sheetId="1"/>
      <sheetData sheetId="2"/>
      <sheetData sheetId="3">
        <row r="151">
          <cell r="B151">
            <v>0.7</v>
          </cell>
        </row>
        <row r="152">
          <cell r="B152">
            <v>0.75</v>
          </cell>
        </row>
        <row r="153">
          <cell r="B153">
            <v>0.8</v>
          </cell>
        </row>
        <row r="154">
          <cell r="B154">
            <v>0.85</v>
          </cell>
        </row>
        <row r="155">
          <cell r="B155">
            <v>0.9</v>
          </cell>
        </row>
        <row r="156">
          <cell r="B156">
            <v>0.95</v>
          </cell>
        </row>
        <row r="157">
          <cell r="B157">
            <v>1</v>
          </cell>
        </row>
        <row r="158">
          <cell r="B158">
            <v>1.05</v>
          </cell>
        </row>
        <row r="159">
          <cell r="B159">
            <v>1.1000000000000001</v>
          </cell>
        </row>
        <row r="160">
          <cell r="B160">
            <v>1.1499999999999999</v>
          </cell>
        </row>
        <row r="161">
          <cell r="B161">
            <v>1.2</v>
          </cell>
        </row>
        <row r="194">
          <cell r="A194">
            <v>0</v>
          </cell>
        </row>
        <row r="195">
          <cell r="A195">
            <v>0.01</v>
          </cell>
        </row>
        <row r="196">
          <cell r="A196">
            <v>0.02</v>
          </cell>
        </row>
        <row r="197">
          <cell r="A197">
            <v>0.03</v>
          </cell>
        </row>
        <row r="198">
          <cell r="A198">
            <v>0.04</v>
          </cell>
        </row>
        <row r="199">
          <cell r="A199">
            <v>0.05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NT1 (2)"/>
      <sheetName val="BNT1"/>
      <sheetName val="BNT1_fixed"/>
      <sheetName val="BNT2"/>
      <sheetName val="BNT_World"/>
      <sheetName val="BNT_HD"/>
    </sheetNames>
    <sheetDataSet>
      <sheetData sheetId="0">
        <row r="3">
          <cell r="F3" t="str">
            <v>25-54</v>
          </cell>
          <cell r="G3" t="str">
            <v>W25-54</v>
          </cell>
          <cell r="H3" t="str">
            <v>M25-54</v>
          </cell>
          <cell r="I3" t="str">
            <v>45+</v>
          </cell>
        </row>
        <row r="4">
          <cell r="N4">
            <v>0.01</v>
          </cell>
          <cell r="Q4" t="str">
            <v>mon-fri</v>
          </cell>
        </row>
        <row r="5">
          <cell r="C5" t="str">
            <v>Фиксирана позиция в рекламен блок</v>
          </cell>
          <cell r="N5">
            <v>0.02</v>
          </cell>
          <cell r="Q5" t="str">
            <v>sat</v>
          </cell>
          <cell r="Z5" t="str">
            <v>06:00-12:00</v>
          </cell>
        </row>
        <row r="6">
          <cell r="C6" t="str">
            <v xml:space="preserve">Избор на рекламен блок </v>
          </cell>
          <cell r="N6">
            <v>0.03</v>
          </cell>
          <cell r="Q6" t="str">
            <v>sun</v>
          </cell>
          <cell r="Z6" t="str">
            <v>12:00-16:00</v>
          </cell>
        </row>
        <row r="7">
          <cell r="C7" t="str">
            <v>Фикс.позиция+Избор на рекл.блок</v>
          </cell>
          <cell r="N7">
            <v>0.04</v>
          </cell>
          <cell r="Z7" t="str">
            <v>16:00-18:00</v>
          </cell>
        </row>
        <row r="8">
          <cell r="C8" t="str">
            <v>Едновременно излъчване по два канала</v>
          </cell>
          <cell r="N8">
            <v>0.05</v>
          </cell>
          <cell r="Z8" t="str">
            <v>18:00-20:00</v>
          </cell>
        </row>
        <row r="9">
          <cell r="C9" t="str">
            <v>Едновременно излъчване по три канала</v>
          </cell>
          <cell r="N9">
            <v>0.06</v>
          </cell>
          <cell r="Z9" t="str">
            <v>20:00-22:00</v>
          </cell>
        </row>
        <row r="10">
          <cell r="N10">
            <v>7.0000000000000007E-2</v>
          </cell>
          <cell r="Q10" t="str">
            <v>mon-sun</v>
          </cell>
          <cell r="Z10" t="str">
            <v>22:00-01:00</v>
          </cell>
        </row>
        <row r="11">
          <cell r="N11">
            <v>0.08</v>
          </cell>
          <cell r="Z11" t="str">
            <v>01:00-06:00</v>
          </cell>
        </row>
        <row r="12">
          <cell r="C12" t="str">
            <v>Клип</v>
          </cell>
          <cell r="N12">
            <v>0.09</v>
          </cell>
        </row>
        <row r="13">
          <cell r="C13" t="str">
            <v>СЗ</v>
          </cell>
          <cell r="N13">
            <v>0.1</v>
          </cell>
        </row>
        <row r="14">
          <cell r="C14" t="str">
            <v>Платен репортаж</v>
          </cell>
          <cell r="N14">
            <v>0.11</v>
          </cell>
          <cell r="Z14" t="str">
            <v>06:00-16:00</v>
          </cell>
        </row>
        <row r="15">
          <cell r="C15" t="str">
            <v>Анонс</v>
          </cell>
          <cell r="N15">
            <v>0.12</v>
          </cell>
          <cell r="Z15" t="str">
            <v>16:00-19:00</v>
          </cell>
        </row>
        <row r="16">
          <cell r="N16">
            <v>0.13</v>
          </cell>
          <cell r="Z16" t="str">
            <v>19:00-00:00</v>
          </cell>
        </row>
        <row r="17">
          <cell r="B17">
            <v>5</v>
          </cell>
          <cell r="N17">
            <v>0.14000000000000001</v>
          </cell>
          <cell r="Z17" t="str">
            <v>00:00-06:00</v>
          </cell>
        </row>
        <row r="18">
          <cell r="B18">
            <v>6</v>
          </cell>
          <cell r="N18">
            <v>0.15</v>
          </cell>
          <cell r="Q18" t="str">
            <v>07.00 - 09.00</v>
          </cell>
        </row>
        <row r="19">
          <cell r="B19">
            <v>7</v>
          </cell>
          <cell r="N19">
            <v>0.16</v>
          </cell>
          <cell r="Q19" t="str">
            <v>09.00 - 12.00</v>
          </cell>
        </row>
        <row r="20">
          <cell r="B20">
            <v>8</v>
          </cell>
          <cell r="N20">
            <v>0.17</v>
          </cell>
          <cell r="Q20" t="str">
            <v>12.00 - 16.00</v>
          </cell>
        </row>
        <row r="21">
          <cell r="B21">
            <v>9</v>
          </cell>
          <cell r="N21">
            <v>0.18</v>
          </cell>
          <cell r="Q21" t="str">
            <v>16:00 -18:00</v>
          </cell>
        </row>
        <row r="22">
          <cell r="B22">
            <v>10</v>
          </cell>
          <cell r="N22">
            <v>0.19</v>
          </cell>
          <cell r="Q22" t="str">
            <v>18.00 - 23.00</v>
          </cell>
        </row>
        <row r="23">
          <cell r="B23">
            <v>11</v>
          </cell>
          <cell r="N23">
            <v>0.2</v>
          </cell>
          <cell r="Q23" t="str">
            <v>23.00 – 07.00</v>
          </cell>
        </row>
        <row r="24">
          <cell r="B24">
            <v>12</v>
          </cell>
          <cell r="N24">
            <v>0.21</v>
          </cell>
        </row>
        <row r="25">
          <cell r="B25">
            <v>13</v>
          </cell>
          <cell r="N25">
            <v>0.22</v>
          </cell>
        </row>
        <row r="26">
          <cell r="B26">
            <v>14</v>
          </cell>
          <cell r="N26">
            <v>0.23</v>
          </cell>
        </row>
        <row r="27">
          <cell r="B27">
            <v>15</v>
          </cell>
          <cell r="N27">
            <v>0.24</v>
          </cell>
        </row>
        <row r="28">
          <cell r="B28">
            <v>16</v>
          </cell>
          <cell r="N28">
            <v>0.25</v>
          </cell>
          <cell r="R28" t="str">
            <v>06:00-12:00</v>
          </cell>
          <cell r="S28" t="str">
            <v>12:00-18:00</v>
          </cell>
          <cell r="T28" t="str">
            <v>18:00-23:00</v>
          </cell>
          <cell r="U28" t="str">
            <v>23:00-01:00</v>
          </cell>
          <cell r="V28" t="str">
            <v>01:00-06:00</v>
          </cell>
        </row>
        <row r="29">
          <cell r="B29">
            <v>17</v>
          </cell>
          <cell r="N29">
            <v>0.26</v>
          </cell>
          <cell r="Q29" t="str">
            <v>mon-fri</v>
          </cell>
        </row>
        <row r="30">
          <cell r="B30">
            <v>18</v>
          </cell>
          <cell r="N30">
            <v>0.27</v>
          </cell>
          <cell r="Q30" t="str">
            <v>sat</v>
          </cell>
        </row>
        <row r="31">
          <cell r="B31">
            <v>19</v>
          </cell>
          <cell r="N31">
            <v>0.28000000000000003</v>
          </cell>
          <cell r="Q31" t="str">
            <v>sun</v>
          </cell>
        </row>
        <row r="32">
          <cell r="B32">
            <v>20</v>
          </cell>
          <cell r="N32">
            <v>0.28999999999999998</v>
          </cell>
        </row>
        <row r="33">
          <cell r="B33">
            <v>21</v>
          </cell>
          <cell r="N33">
            <v>0.3</v>
          </cell>
        </row>
        <row r="34">
          <cell r="B34">
            <v>22</v>
          </cell>
        </row>
        <row r="35">
          <cell r="B35">
            <v>23</v>
          </cell>
        </row>
        <row r="36">
          <cell r="B36">
            <v>24</v>
          </cell>
        </row>
        <row r="37">
          <cell r="B37">
            <v>25</v>
          </cell>
        </row>
        <row r="38">
          <cell r="B38">
            <v>26</v>
          </cell>
        </row>
        <row r="39">
          <cell r="B39">
            <v>27</v>
          </cell>
        </row>
        <row r="40">
          <cell r="B40">
            <v>28</v>
          </cell>
        </row>
        <row r="41">
          <cell r="B41">
            <v>29</v>
          </cell>
        </row>
        <row r="42">
          <cell r="B42">
            <v>30</v>
          </cell>
        </row>
        <row r="43">
          <cell r="B43">
            <v>31</v>
          </cell>
        </row>
        <row r="44">
          <cell r="B44">
            <v>32</v>
          </cell>
        </row>
        <row r="45">
          <cell r="B45">
            <v>33</v>
          </cell>
        </row>
        <row r="46">
          <cell r="B46">
            <v>34</v>
          </cell>
        </row>
        <row r="47">
          <cell r="B47">
            <v>35</v>
          </cell>
        </row>
        <row r="48">
          <cell r="B48">
            <v>36</v>
          </cell>
        </row>
        <row r="49">
          <cell r="B49">
            <v>37</v>
          </cell>
        </row>
        <row r="50">
          <cell r="B50">
            <v>38</v>
          </cell>
        </row>
        <row r="51">
          <cell r="B51">
            <v>39</v>
          </cell>
        </row>
        <row r="52">
          <cell r="B52">
            <v>40</v>
          </cell>
        </row>
        <row r="53">
          <cell r="B53">
            <v>41</v>
          </cell>
        </row>
        <row r="54">
          <cell r="B54">
            <v>42</v>
          </cell>
        </row>
        <row r="55">
          <cell r="B55">
            <v>43</v>
          </cell>
        </row>
        <row r="56">
          <cell r="B56">
            <v>44</v>
          </cell>
        </row>
        <row r="57">
          <cell r="B57">
            <v>45</v>
          </cell>
        </row>
        <row r="58">
          <cell r="B58">
            <v>46</v>
          </cell>
        </row>
        <row r="59">
          <cell r="B59">
            <v>47</v>
          </cell>
        </row>
        <row r="60">
          <cell r="B60">
            <v>48</v>
          </cell>
        </row>
        <row r="61">
          <cell r="B61">
            <v>49</v>
          </cell>
        </row>
        <row r="62">
          <cell r="B62">
            <v>50</v>
          </cell>
        </row>
        <row r="63">
          <cell r="B63">
            <v>51</v>
          </cell>
        </row>
        <row r="64">
          <cell r="B64">
            <v>52</v>
          </cell>
        </row>
        <row r="65">
          <cell r="B65">
            <v>53</v>
          </cell>
        </row>
        <row r="66">
          <cell r="B66">
            <v>54</v>
          </cell>
        </row>
        <row r="67">
          <cell r="B67">
            <v>55</v>
          </cell>
        </row>
        <row r="68">
          <cell r="B68">
            <v>56</v>
          </cell>
        </row>
        <row r="69">
          <cell r="B69">
            <v>57</v>
          </cell>
        </row>
        <row r="70">
          <cell r="B70">
            <v>58</v>
          </cell>
        </row>
        <row r="71">
          <cell r="B71">
            <v>59</v>
          </cell>
        </row>
        <row r="72">
          <cell r="B72">
            <v>60</v>
          </cell>
        </row>
        <row r="73">
          <cell r="B73">
            <v>61</v>
          </cell>
        </row>
        <row r="74">
          <cell r="B74">
            <v>62</v>
          </cell>
        </row>
        <row r="75">
          <cell r="B75">
            <v>63</v>
          </cell>
        </row>
        <row r="76">
          <cell r="B76">
            <v>64</v>
          </cell>
        </row>
        <row r="77">
          <cell r="B77">
            <v>65</v>
          </cell>
        </row>
        <row r="78">
          <cell r="B78">
            <v>66</v>
          </cell>
        </row>
        <row r="79">
          <cell r="B79">
            <v>67</v>
          </cell>
        </row>
        <row r="80">
          <cell r="B80">
            <v>68</v>
          </cell>
        </row>
        <row r="81">
          <cell r="B81">
            <v>69</v>
          </cell>
        </row>
        <row r="82">
          <cell r="B82">
            <v>70</v>
          </cell>
        </row>
        <row r="83">
          <cell r="B83">
            <v>71</v>
          </cell>
        </row>
        <row r="84">
          <cell r="B84">
            <v>72</v>
          </cell>
        </row>
        <row r="85">
          <cell r="B85">
            <v>73</v>
          </cell>
        </row>
        <row r="86">
          <cell r="B86">
            <v>74</v>
          </cell>
        </row>
        <row r="87">
          <cell r="B87">
            <v>75</v>
          </cell>
        </row>
        <row r="88">
          <cell r="B88">
            <v>76</v>
          </cell>
        </row>
        <row r="89">
          <cell r="B89">
            <v>77</v>
          </cell>
        </row>
        <row r="90">
          <cell r="B90">
            <v>78</v>
          </cell>
        </row>
        <row r="91">
          <cell r="B91">
            <v>79</v>
          </cell>
        </row>
        <row r="92">
          <cell r="B92">
            <v>80</v>
          </cell>
        </row>
        <row r="93">
          <cell r="B93">
            <v>81</v>
          </cell>
        </row>
        <row r="94">
          <cell r="B94">
            <v>82</v>
          </cell>
        </row>
        <row r="95">
          <cell r="B95">
            <v>83</v>
          </cell>
        </row>
        <row r="96">
          <cell r="B96">
            <v>84</v>
          </cell>
        </row>
        <row r="97">
          <cell r="B97">
            <v>85</v>
          </cell>
        </row>
        <row r="98">
          <cell r="B98">
            <v>86</v>
          </cell>
        </row>
        <row r="99">
          <cell r="B99">
            <v>87</v>
          </cell>
        </row>
        <row r="100">
          <cell r="B100">
            <v>88</v>
          </cell>
        </row>
        <row r="101">
          <cell r="B101">
            <v>89</v>
          </cell>
        </row>
        <row r="102">
          <cell r="B102">
            <v>90</v>
          </cell>
        </row>
        <row r="103">
          <cell r="B103">
            <v>120</v>
          </cell>
        </row>
        <row r="104">
          <cell r="B104">
            <v>240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V"/>
      <sheetName val="MTG"/>
      <sheetName val="FOX"/>
      <sheetName val="TV7 pack"/>
      <sheetName val="TV EUROPE"/>
      <sheetName val="Lookup"/>
    </sheetNames>
    <sheetDataSet>
      <sheetData sheetId="0"/>
      <sheetData sheetId="1"/>
      <sheetData sheetId="2"/>
      <sheetData sheetId="3"/>
      <sheetData sheetId="4"/>
      <sheetData sheetId="5" refreshError="1">
        <row r="2">
          <cell r="C2" t="str">
            <v>18-34</v>
          </cell>
        </row>
        <row r="3">
          <cell r="C3" t="str">
            <v>18-49</v>
          </cell>
        </row>
        <row r="4">
          <cell r="C4" t="str">
            <v>25-54</v>
          </cell>
        </row>
        <row r="5">
          <cell r="C5" t="str">
            <v>W18-49</v>
          </cell>
        </row>
        <row r="6">
          <cell r="C6" t="str">
            <v>W18-34</v>
          </cell>
        </row>
        <row r="7">
          <cell r="C7" t="str">
            <v>W25-54</v>
          </cell>
        </row>
        <row r="8">
          <cell r="C8" t="str">
            <v>M18-49</v>
          </cell>
        </row>
        <row r="9">
          <cell r="C9" t="str">
            <v>M18-34</v>
          </cell>
        </row>
        <row r="10">
          <cell r="C10" t="str">
            <v>M25-54</v>
          </cell>
        </row>
        <row r="12">
          <cell r="P12" t="str">
            <v>18-34</v>
          </cell>
        </row>
        <row r="13">
          <cell r="P13" t="str">
            <v>18-49</v>
          </cell>
        </row>
        <row r="14">
          <cell r="P14" t="str">
            <v>25-54</v>
          </cell>
        </row>
        <row r="15">
          <cell r="P15" t="str">
            <v>M18-49</v>
          </cell>
        </row>
        <row r="16">
          <cell r="P16" t="str">
            <v>M25-54</v>
          </cell>
        </row>
        <row r="17">
          <cell r="P17" t="str">
            <v>W18-49</v>
          </cell>
        </row>
        <row r="18">
          <cell r="P18" t="str">
            <v>W25-54</v>
          </cell>
        </row>
        <row r="62">
          <cell r="A62">
            <v>0</v>
          </cell>
        </row>
        <row r="63">
          <cell r="A63">
            <v>0.01</v>
          </cell>
        </row>
        <row r="64">
          <cell r="A64">
            <v>0.02</v>
          </cell>
        </row>
        <row r="65">
          <cell r="A65">
            <v>0.03</v>
          </cell>
        </row>
        <row r="66">
          <cell r="A66">
            <v>0.04</v>
          </cell>
        </row>
        <row r="67">
          <cell r="A67">
            <v>0.05</v>
          </cell>
        </row>
        <row r="68">
          <cell r="A68">
            <v>0.06</v>
          </cell>
        </row>
        <row r="69">
          <cell r="A69">
            <v>7.0000000000000007E-2</v>
          </cell>
        </row>
        <row r="70">
          <cell r="A70">
            <v>0.08</v>
          </cell>
        </row>
        <row r="71">
          <cell r="A71">
            <v>0.09</v>
          </cell>
        </row>
        <row r="72">
          <cell r="A72">
            <v>0.1</v>
          </cell>
        </row>
        <row r="87">
          <cell r="A87">
            <v>0</v>
          </cell>
        </row>
        <row r="88">
          <cell r="A88">
            <v>0.05</v>
          </cell>
        </row>
        <row r="89">
          <cell r="A89">
            <v>0.08</v>
          </cell>
        </row>
        <row r="90">
          <cell r="A90">
            <v>0.12</v>
          </cell>
        </row>
        <row r="91">
          <cell r="A91">
            <v>0.16</v>
          </cell>
        </row>
        <row r="92">
          <cell r="A92">
            <v>0.2</v>
          </cell>
        </row>
        <row r="126">
          <cell r="A126" t="str">
            <v>Break</v>
          </cell>
        </row>
        <row r="127">
          <cell r="A127" t="str">
            <v>2ndIB or bef lastIB</v>
          </cell>
        </row>
        <row r="128">
          <cell r="A128" t="str">
            <v>1stIB</v>
          </cell>
        </row>
        <row r="129">
          <cell r="A129" t="str">
            <v>lastIB</v>
          </cell>
        </row>
        <row r="130">
          <cell r="A130" t="str">
            <v>B&amp;1stIB</v>
          </cell>
        </row>
        <row r="131">
          <cell r="A131" t="str">
            <v>B&amp;lastIB</v>
          </cell>
        </row>
        <row r="132">
          <cell r="A132" t="str">
            <v>T&amp;T</v>
          </cell>
        </row>
        <row r="135">
          <cell r="A135">
            <v>0</v>
          </cell>
        </row>
        <row r="136">
          <cell r="A136">
            <v>0.1</v>
          </cell>
        </row>
        <row r="151">
          <cell r="A151" t="str">
            <v>PT Index</v>
          </cell>
        </row>
        <row r="152">
          <cell r="A152">
            <v>0.8</v>
          </cell>
        </row>
        <row r="153">
          <cell r="A153">
            <v>0.85</v>
          </cell>
        </row>
        <row r="154">
          <cell r="A154">
            <v>0.9</v>
          </cell>
        </row>
        <row r="155">
          <cell r="A155">
            <v>0.95</v>
          </cell>
        </row>
        <row r="156">
          <cell r="A156">
            <v>1</v>
          </cell>
        </row>
        <row r="157">
          <cell r="A157">
            <v>1.05</v>
          </cell>
        </row>
        <row r="158">
          <cell r="A158">
            <v>1.1000000000000001</v>
          </cell>
        </row>
        <row r="159">
          <cell r="A159">
            <v>1.1499999999999999</v>
          </cell>
        </row>
        <row r="160">
          <cell r="A160">
            <v>1.2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P56"/>
  <sheetViews>
    <sheetView zoomScale="95" zoomScaleNormal="95" workbookViewId="0">
      <selection activeCell="F3" sqref="F3"/>
    </sheetView>
  </sheetViews>
  <sheetFormatPr defaultColWidth="9.140625" defaultRowHeight="15"/>
  <cols>
    <col min="1" max="1" width="4.7109375" style="49" customWidth="1"/>
    <col min="2" max="2" width="18.140625" style="49" customWidth="1"/>
    <col min="3" max="3" width="9" style="49" customWidth="1"/>
    <col min="4" max="4" width="29.28515625" style="49" customWidth="1"/>
    <col min="5" max="5" width="8" style="76" customWidth="1"/>
    <col min="6" max="6" width="20.7109375" style="49" customWidth="1"/>
    <col min="7" max="7" width="7.140625" style="49" bestFit="1" customWidth="1"/>
    <col min="8" max="8" width="15.5703125" style="49" bestFit="1" customWidth="1"/>
    <col min="9" max="9" width="12.140625" style="49" customWidth="1"/>
    <col min="10" max="10" width="18.140625" style="49" customWidth="1"/>
    <col min="11" max="11" width="12.42578125" style="49" customWidth="1"/>
    <col min="12" max="12" width="9.7109375" style="49" customWidth="1"/>
    <col min="13" max="13" width="20.5703125" style="49" customWidth="1"/>
    <col min="14" max="14" width="3.5703125" style="49" customWidth="1"/>
    <col min="15" max="15" width="18.42578125" style="49" bestFit="1" customWidth="1"/>
    <col min="16" max="16" width="13.140625" style="49" customWidth="1"/>
    <col min="17" max="16384" width="9.140625" style="49"/>
  </cols>
  <sheetData>
    <row r="1" spans="1:16" s="9" customFormat="1" ht="15.75" thickBot="1">
      <c r="C1" s="47"/>
      <c r="E1" s="73"/>
      <c r="H1" s="2"/>
      <c r="L1" s="11"/>
      <c r="M1" s="11"/>
    </row>
    <row r="2" spans="1:16" s="9" customFormat="1" ht="15.75" thickBot="1">
      <c r="A2" s="52"/>
      <c r="B2" s="7"/>
      <c r="C2" s="8"/>
      <c r="E2" s="73"/>
      <c r="F2" s="10">
        <v>2020</v>
      </c>
      <c r="K2" s="11"/>
      <c r="L2" s="11"/>
    </row>
    <row r="3" spans="1:16" s="9" customFormat="1" ht="12.75">
      <c r="A3" s="12" t="s">
        <v>0</v>
      </c>
      <c r="B3" s="13" t="s">
        <v>1</v>
      </c>
      <c r="C3" s="13" t="s">
        <v>2</v>
      </c>
      <c r="D3" s="68" t="s">
        <v>3</v>
      </c>
      <c r="E3" s="194" t="s">
        <v>28</v>
      </c>
      <c r="F3" s="57" t="s">
        <v>21</v>
      </c>
      <c r="G3" s="77" t="s">
        <v>4</v>
      </c>
      <c r="H3" s="78" t="s">
        <v>22</v>
      </c>
      <c r="I3" s="78" t="s">
        <v>5</v>
      </c>
      <c r="J3" s="79" t="s">
        <v>18</v>
      </c>
      <c r="K3" s="80" t="s">
        <v>6</v>
      </c>
      <c r="L3" s="80" t="s">
        <v>7</v>
      </c>
      <c r="M3" s="81" t="s">
        <v>8</v>
      </c>
    </row>
    <row r="4" spans="1:16" s="9" customFormat="1" ht="12.75" customHeight="1" thickBot="1">
      <c r="A4" s="14"/>
      <c r="B4" s="15"/>
      <c r="C4" s="15"/>
      <c r="D4" s="69"/>
      <c r="E4" s="195"/>
      <c r="F4" s="50"/>
      <c r="G4" s="17" t="s">
        <v>9</v>
      </c>
      <c r="H4" s="16" t="s">
        <v>23</v>
      </c>
      <c r="I4" s="16" t="s">
        <v>10</v>
      </c>
      <c r="J4" s="18"/>
      <c r="K4" s="192"/>
      <c r="L4" s="193"/>
      <c r="M4" s="19" t="s">
        <v>11</v>
      </c>
    </row>
    <row r="5" spans="1:16" s="9" customFormat="1" ht="12.75">
      <c r="A5" s="20"/>
      <c r="B5" s="21"/>
      <c r="C5" s="21"/>
      <c r="D5" s="3"/>
      <c r="E5" s="72"/>
      <c r="F5" s="56"/>
      <c r="G5" s="23"/>
      <c r="H5" s="24"/>
      <c r="I5" s="22"/>
      <c r="J5" s="22"/>
      <c r="K5" s="22"/>
      <c r="L5" s="22"/>
      <c r="M5" s="25"/>
    </row>
    <row r="6" spans="1:16" s="9" customFormat="1" ht="12.75">
      <c r="A6" s="26">
        <v>2</v>
      </c>
      <c r="B6" s="27" t="s">
        <v>15</v>
      </c>
      <c r="C6" s="34" t="s">
        <v>13</v>
      </c>
      <c r="D6" s="58" t="s">
        <v>16</v>
      </c>
      <c r="E6" s="74">
        <v>1</v>
      </c>
      <c r="F6" s="53" t="s">
        <v>19</v>
      </c>
      <c r="G6" s="29">
        <v>4</v>
      </c>
      <c r="H6" s="30">
        <v>6000</v>
      </c>
      <c r="I6" s="4">
        <f>G6*H6</f>
        <v>24000</v>
      </c>
      <c r="J6" s="31">
        <v>16000</v>
      </c>
      <c r="K6" s="32">
        <f>1890*2</f>
        <v>3780</v>
      </c>
      <c r="L6" s="33"/>
      <c r="M6" s="1">
        <f>K6+J6</f>
        <v>19780</v>
      </c>
      <c r="O6" s="67"/>
      <c r="P6" s="66"/>
    </row>
    <row r="7" spans="1:16" s="5" customFormat="1" ht="12.75">
      <c r="A7" s="26">
        <v>4</v>
      </c>
      <c r="B7" s="27" t="s">
        <v>17</v>
      </c>
      <c r="C7" s="28" t="s">
        <v>13</v>
      </c>
      <c r="D7" s="58" t="s">
        <v>20</v>
      </c>
      <c r="E7" s="74">
        <v>12</v>
      </c>
      <c r="F7" s="53" t="s">
        <v>24</v>
      </c>
      <c r="G7" s="29">
        <v>3</v>
      </c>
      <c r="H7" s="30">
        <v>5000</v>
      </c>
      <c r="I7" s="4">
        <f>G7*H7</f>
        <v>15000</v>
      </c>
      <c r="J7" s="31">
        <v>10000</v>
      </c>
      <c r="K7" s="32">
        <f>760*2</f>
        <v>1520</v>
      </c>
      <c r="L7" s="33"/>
      <c r="M7" s="1">
        <f>K7+J7</f>
        <v>11520</v>
      </c>
      <c r="O7" s="67"/>
      <c r="P7" s="9"/>
    </row>
    <row r="8" spans="1:16" s="5" customFormat="1" ht="12.75">
      <c r="A8" s="26">
        <v>4</v>
      </c>
      <c r="B8" s="27" t="s">
        <v>17</v>
      </c>
      <c r="C8" s="28" t="s">
        <v>13</v>
      </c>
      <c r="D8" s="58" t="s">
        <v>26</v>
      </c>
      <c r="E8" s="74">
        <v>8</v>
      </c>
      <c r="F8" s="53" t="s">
        <v>27</v>
      </c>
      <c r="G8" s="29">
        <v>1</v>
      </c>
      <c r="H8" s="30">
        <v>4500</v>
      </c>
      <c r="I8" s="4">
        <f>G8*H8</f>
        <v>4500</v>
      </c>
      <c r="J8" s="31">
        <v>3000</v>
      </c>
      <c r="K8" s="32">
        <v>460</v>
      </c>
      <c r="L8" s="33"/>
      <c r="M8" s="1">
        <f>K8+J8</f>
        <v>3460</v>
      </c>
      <c r="O8" s="67"/>
      <c r="P8" s="9"/>
    </row>
    <row r="9" spans="1:16" s="9" customFormat="1" ht="12.75">
      <c r="A9" s="26">
        <v>6</v>
      </c>
      <c r="B9" s="27" t="s">
        <v>14</v>
      </c>
      <c r="C9" s="28" t="s">
        <v>13</v>
      </c>
      <c r="D9" s="58" t="s">
        <v>20</v>
      </c>
      <c r="E9" s="74">
        <v>16</v>
      </c>
      <c r="F9" s="53" t="s">
        <v>25</v>
      </c>
      <c r="G9" s="29">
        <v>3</v>
      </c>
      <c r="H9" s="30">
        <v>4500</v>
      </c>
      <c r="I9" s="4">
        <f>G9*H9</f>
        <v>13500</v>
      </c>
      <c r="J9" s="31">
        <v>9000</v>
      </c>
      <c r="K9" s="32">
        <f>780*2</f>
        <v>1560</v>
      </c>
      <c r="L9" s="33"/>
      <c r="M9" s="48">
        <f>J9+K9+L9</f>
        <v>10560</v>
      </c>
      <c r="O9" s="67"/>
    </row>
    <row r="10" spans="1:16" s="9" customFormat="1" ht="12.75">
      <c r="A10" s="26">
        <v>6</v>
      </c>
      <c r="B10" s="27" t="s">
        <v>14</v>
      </c>
      <c r="C10" s="28" t="s">
        <v>13</v>
      </c>
      <c r="D10" s="58" t="s">
        <v>26</v>
      </c>
      <c r="E10" s="74">
        <v>12</v>
      </c>
      <c r="F10" s="53" t="s">
        <v>27</v>
      </c>
      <c r="G10" s="29">
        <v>1</v>
      </c>
      <c r="H10" s="30">
        <v>4500</v>
      </c>
      <c r="I10" s="4">
        <f>G10*H10</f>
        <v>4500</v>
      </c>
      <c r="J10" s="31">
        <v>3000</v>
      </c>
      <c r="K10" s="32">
        <v>740</v>
      </c>
      <c r="L10" s="33"/>
      <c r="M10" s="48">
        <f>J10+K10+L10</f>
        <v>3740</v>
      </c>
      <c r="O10" s="67"/>
    </row>
    <row r="11" spans="1:16" s="9" customFormat="1" ht="13.5" thickBot="1">
      <c r="A11" s="35"/>
      <c r="B11" s="36"/>
      <c r="C11" s="36"/>
      <c r="D11" s="70"/>
      <c r="E11" s="71"/>
      <c r="F11" s="51"/>
      <c r="G11" s="37"/>
      <c r="H11" s="38"/>
      <c r="I11" s="39"/>
      <c r="J11" s="40"/>
      <c r="K11" s="41"/>
      <c r="L11" s="41"/>
      <c r="M11" s="42"/>
    </row>
    <row r="12" spans="1:16" s="9" customFormat="1" ht="16.5" thickBot="1">
      <c r="A12" s="43"/>
      <c r="B12" s="44"/>
      <c r="C12" s="44"/>
      <c r="D12" s="6"/>
      <c r="E12" s="75"/>
      <c r="I12" s="61">
        <f>SUM(I6:I11)</f>
        <v>61500</v>
      </c>
      <c r="J12" s="64" t="s">
        <v>12</v>
      </c>
      <c r="K12" s="63">
        <f>SUM(K6:K11,L6:L11)</f>
        <v>8060</v>
      </c>
      <c r="L12" s="45"/>
      <c r="M12" s="46">
        <f>SUM(M6:M11)</f>
        <v>49060</v>
      </c>
      <c r="O12" s="54"/>
      <c r="P12" s="54"/>
    </row>
    <row r="13" spans="1:16" ht="15.75" thickBot="1">
      <c r="J13" s="62">
        <f>SUM(J6:J11)</f>
        <v>41000</v>
      </c>
      <c r="M13" s="65">
        <f>M12*1.95583</f>
        <v>95953.019799999995</v>
      </c>
      <c r="O13" s="59"/>
    </row>
    <row r="14" spans="1:16">
      <c r="O14" s="60"/>
      <c r="P14" s="55"/>
    </row>
    <row r="17" spans="13:16">
      <c r="P17" s="55"/>
    </row>
    <row r="21" spans="13:16">
      <c r="M21" s="55"/>
    </row>
    <row r="48" spans="2:4">
      <c r="B48" s="86" t="s">
        <v>29</v>
      </c>
      <c r="C48" s="88"/>
      <c r="D48" s="87">
        <f>M13/2</f>
        <v>47976.509899999997</v>
      </c>
    </row>
    <row r="49" spans="2:4">
      <c r="B49" s="84" t="s">
        <v>30</v>
      </c>
      <c r="C49" s="82"/>
      <c r="D49" s="85">
        <f>D48/2</f>
        <v>23988.254949999999</v>
      </c>
    </row>
    <row r="50" spans="2:4">
      <c r="B50" s="84" t="s">
        <v>31</v>
      </c>
      <c r="C50" s="82"/>
      <c r="D50" s="85">
        <f>D48-D49</f>
        <v>23988.254949999999</v>
      </c>
    </row>
    <row r="52" spans="2:4">
      <c r="B52" s="86" t="s">
        <v>32</v>
      </c>
      <c r="C52" s="89"/>
      <c r="D52" s="91">
        <f>M13-D48</f>
        <v>47976.509899999997</v>
      </c>
    </row>
    <row r="53" spans="2:4">
      <c r="B53" s="83" t="s">
        <v>30</v>
      </c>
      <c r="C53" s="82"/>
      <c r="D53" s="85">
        <f>D52/2</f>
        <v>23988.254949999999</v>
      </c>
    </row>
    <row r="54" spans="2:4">
      <c r="B54" s="83" t="s">
        <v>31</v>
      </c>
      <c r="C54" s="82"/>
      <c r="D54" s="85">
        <f>D52-D53</f>
        <v>23988.254949999999</v>
      </c>
    </row>
    <row r="56" spans="2:4">
      <c r="B56" s="86" t="s">
        <v>33</v>
      </c>
      <c r="C56" s="89"/>
      <c r="D56" s="90">
        <f>D48+D52</f>
        <v>95953.019799999995</v>
      </c>
    </row>
  </sheetData>
  <mergeCells count="2">
    <mergeCell ref="K4:L4"/>
    <mergeCell ref="E3:E4"/>
  </mergeCells>
  <pageMargins left="0.26" right="0.27" top="0.74803149606299213" bottom="0.74803149606299213" header="0.31496062992125984" footer="0.31496062992125984"/>
  <pageSetup paperSize="9" scale="80" orientation="landscape" r:id="rId1"/>
  <headerFooter>
    <oddHeader>&amp;LClient: DSK Bank
Period: 2019&amp;C&amp;"-,Bold"&amp;12MALLS</oddHeader>
    <oddFooter xml:space="preserve">&amp;L&amp;D&amp;CCafe Communications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00"/>
  </sheetPr>
  <dimension ref="B2:J96"/>
  <sheetViews>
    <sheetView showGridLines="0" tabSelected="1" zoomScaleNormal="100" workbookViewId="0">
      <selection activeCell="I38" sqref="I38"/>
    </sheetView>
  </sheetViews>
  <sheetFormatPr defaultColWidth="45.42578125" defaultRowHeight="15"/>
  <cols>
    <col min="1" max="1" width="3.28515625" style="93" customWidth="1"/>
    <col min="2" max="2" width="31.42578125" style="93" customWidth="1"/>
    <col min="3" max="3" width="20.85546875" style="93" customWidth="1"/>
    <col min="4" max="4" width="12.28515625" style="93" customWidth="1"/>
    <col min="5" max="5" width="14.5703125" style="93" customWidth="1"/>
    <col min="6" max="6" width="12" style="93" customWidth="1"/>
    <col min="7" max="7" width="14.5703125" style="93" customWidth="1"/>
    <col min="8" max="8" width="12" style="93" customWidth="1"/>
    <col min="9" max="9" width="13.28515625" style="93" customWidth="1"/>
    <col min="10" max="10" width="20.7109375" style="93" customWidth="1"/>
    <col min="11" max="250" width="8.85546875" style="93" customWidth="1"/>
    <col min="251" max="251" width="45.42578125" style="93"/>
    <col min="252" max="252" width="49.5703125" style="93" customWidth="1"/>
    <col min="253" max="253" width="25.140625" style="93" customWidth="1"/>
    <col min="254" max="254" width="19.28515625" style="93" customWidth="1"/>
    <col min="255" max="255" width="18.7109375" style="93" customWidth="1"/>
    <col min="256" max="256" width="23.140625" style="93" customWidth="1"/>
    <col min="257" max="257" width="16.42578125" style="93" customWidth="1"/>
    <col min="258" max="258" width="31" style="93" customWidth="1"/>
    <col min="259" max="259" width="25.5703125" style="93" customWidth="1"/>
    <col min="260" max="506" width="8.85546875" style="93" customWidth="1"/>
    <col min="507" max="507" width="45.42578125" style="93"/>
    <col min="508" max="508" width="49.5703125" style="93" customWidth="1"/>
    <col min="509" max="509" width="25.140625" style="93" customWidth="1"/>
    <col min="510" max="510" width="19.28515625" style="93" customWidth="1"/>
    <col min="511" max="511" width="18.7109375" style="93" customWidth="1"/>
    <col min="512" max="512" width="23.140625" style="93" customWidth="1"/>
    <col min="513" max="513" width="16.42578125" style="93" customWidth="1"/>
    <col min="514" max="514" width="31" style="93" customWidth="1"/>
    <col min="515" max="515" width="25.5703125" style="93" customWidth="1"/>
    <col min="516" max="762" width="8.85546875" style="93" customWidth="1"/>
    <col min="763" max="763" width="45.42578125" style="93"/>
    <col min="764" max="764" width="49.5703125" style="93" customWidth="1"/>
    <col min="765" max="765" width="25.140625" style="93" customWidth="1"/>
    <col min="766" max="766" width="19.28515625" style="93" customWidth="1"/>
    <col min="767" max="767" width="18.7109375" style="93" customWidth="1"/>
    <col min="768" max="768" width="23.140625" style="93" customWidth="1"/>
    <col min="769" max="769" width="16.42578125" style="93" customWidth="1"/>
    <col min="770" max="770" width="31" style="93" customWidth="1"/>
    <col min="771" max="771" width="25.5703125" style="93" customWidth="1"/>
    <col min="772" max="1018" width="8.85546875" style="93" customWidth="1"/>
    <col min="1019" max="1019" width="45.42578125" style="93"/>
    <col min="1020" max="1020" width="49.5703125" style="93" customWidth="1"/>
    <col min="1021" max="1021" width="25.140625" style="93" customWidth="1"/>
    <col min="1022" max="1022" width="19.28515625" style="93" customWidth="1"/>
    <col min="1023" max="1023" width="18.7109375" style="93" customWidth="1"/>
    <col min="1024" max="1024" width="23.140625" style="93" customWidth="1"/>
    <col min="1025" max="1025" width="16.42578125" style="93" customWidth="1"/>
    <col min="1026" max="1026" width="31" style="93" customWidth="1"/>
    <col min="1027" max="1027" width="25.5703125" style="93" customWidth="1"/>
    <col min="1028" max="1274" width="8.85546875" style="93" customWidth="1"/>
    <col min="1275" max="1275" width="45.42578125" style="93"/>
    <col min="1276" max="1276" width="49.5703125" style="93" customWidth="1"/>
    <col min="1277" max="1277" width="25.140625" style="93" customWidth="1"/>
    <col min="1278" max="1278" width="19.28515625" style="93" customWidth="1"/>
    <col min="1279" max="1279" width="18.7109375" style="93" customWidth="1"/>
    <col min="1280" max="1280" width="23.140625" style="93" customWidth="1"/>
    <col min="1281" max="1281" width="16.42578125" style="93" customWidth="1"/>
    <col min="1282" max="1282" width="31" style="93" customWidth="1"/>
    <col min="1283" max="1283" width="25.5703125" style="93" customWidth="1"/>
    <col min="1284" max="1530" width="8.85546875" style="93" customWidth="1"/>
    <col min="1531" max="1531" width="45.42578125" style="93"/>
    <col min="1532" max="1532" width="49.5703125" style="93" customWidth="1"/>
    <col min="1533" max="1533" width="25.140625" style="93" customWidth="1"/>
    <col min="1534" max="1534" width="19.28515625" style="93" customWidth="1"/>
    <col min="1535" max="1535" width="18.7109375" style="93" customWidth="1"/>
    <col min="1536" max="1536" width="23.140625" style="93" customWidth="1"/>
    <col min="1537" max="1537" width="16.42578125" style="93" customWidth="1"/>
    <col min="1538" max="1538" width="31" style="93" customWidth="1"/>
    <col min="1539" max="1539" width="25.5703125" style="93" customWidth="1"/>
    <col min="1540" max="1786" width="8.85546875" style="93" customWidth="1"/>
    <col min="1787" max="1787" width="45.42578125" style="93"/>
    <col min="1788" max="1788" width="49.5703125" style="93" customWidth="1"/>
    <col min="1789" max="1789" width="25.140625" style="93" customWidth="1"/>
    <col min="1790" max="1790" width="19.28515625" style="93" customWidth="1"/>
    <col min="1791" max="1791" width="18.7109375" style="93" customWidth="1"/>
    <col min="1792" max="1792" width="23.140625" style="93" customWidth="1"/>
    <col min="1793" max="1793" width="16.42578125" style="93" customWidth="1"/>
    <col min="1794" max="1794" width="31" style="93" customWidth="1"/>
    <col min="1795" max="1795" width="25.5703125" style="93" customWidth="1"/>
    <col min="1796" max="2042" width="8.85546875" style="93" customWidth="1"/>
    <col min="2043" max="2043" width="45.42578125" style="93"/>
    <col min="2044" max="2044" width="49.5703125" style="93" customWidth="1"/>
    <col min="2045" max="2045" width="25.140625" style="93" customWidth="1"/>
    <col min="2046" max="2046" width="19.28515625" style="93" customWidth="1"/>
    <col min="2047" max="2047" width="18.7109375" style="93" customWidth="1"/>
    <col min="2048" max="2048" width="23.140625" style="93" customWidth="1"/>
    <col min="2049" max="2049" width="16.42578125" style="93" customWidth="1"/>
    <col min="2050" max="2050" width="31" style="93" customWidth="1"/>
    <col min="2051" max="2051" width="25.5703125" style="93" customWidth="1"/>
    <col min="2052" max="2298" width="8.85546875" style="93" customWidth="1"/>
    <col min="2299" max="2299" width="45.42578125" style="93"/>
    <col min="2300" max="2300" width="49.5703125" style="93" customWidth="1"/>
    <col min="2301" max="2301" width="25.140625" style="93" customWidth="1"/>
    <col min="2302" max="2302" width="19.28515625" style="93" customWidth="1"/>
    <col min="2303" max="2303" width="18.7109375" style="93" customWidth="1"/>
    <col min="2304" max="2304" width="23.140625" style="93" customWidth="1"/>
    <col min="2305" max="2305" width="16.42578125" style="93" customWidth="1"/>
    <col min="2306" max="2306" width="31" style="93" customWidth="1"/>
    <col min="2307" max="2307" width="25.5703125" style="93" customWidth="1"/>
    <col min="2308" max="2554" width="8.85546875" style="93" customWidth="1"/>
    <col min="2555" max="2555" width="45.42578125" style="93"/>
    <col min="2556" max="2556" width="49.5703125" style="93" customWidth="1"/>
    <col min="2557" max="2557" width="25.140625" style="93" customWidth="1"/>
    <col min="2558" max="2558" width="19.28515625" style="93" customWidth="1"/>
    <col min="2559" max="2559" width="18.7109375" style="93" customWidth="1"/>
    <col min="2560" max="2560" width="23.140625" style="93" customWidth="1"/>
    <col min="2561" max="2561" width="16.42578125" style="93" customWidth="1"/>
    <col min="2562" max="2562" width="31" style="93" customWidth="1"/>
    <col min="2563" max="2563" width="25.5703125" style="93" customWidth="1"/>
    <col min="2564" max="2810" width="8.85546875" style="93" customWidth="1"/>
    <col min="2811" max="2811" width="45.42578125" style="93"/>
    <col min="2812" max="2812" width="49.5703125" style="93" customWidth="1"/>
    <col min="2813" max="2813" width="25.140625" style="93" customWidth="1"/>
    <col min="2814" max="2814" width="19.28515625" style="93" customWidth="1"/>
    <col min="2815" max="2815" width="18.7109375" style="93" customWidth="1"/>
    <col min="2816" max="2816" width="23.140625" style="93" customWidth="1"/>
    <col min="2817" max="2817" width="16.42578125" style="93" customWidth="1"/>
    <col min="2818" max="2818" width="31" style="93" customWidth="1"/>
    <col min="2819" max="2819" width="25.5703125" style="93" customWidth="1"/>
    <col min="2820" max="3066" width="8.85546875" style="93" customWidth="1"/>
    <col min="3067" max="3067" width="45.42578125" style="93"/>
    <col min="3068" max="3068" width="49.5703125" style="93" customWidth="1"/>
    <col min="3069" max="3069" width="25.140625" style="93" customWidth="1"/>
    <col min="3070" max="3070" width="19.28515625" style="93" customWidth="1"/>
    <col min="3071" max="3071" width="18.7109375" style="93" customWidth="1"/>
    <col min="3072" max="3072" width="23.140625" style="93" customWidth="1"/>
    <col min="3073" max="3073" width="16.42578125" style="93" customWidth="1"/>
    <col min="3074" max="3074" width="31" style="93" customWidth="1"/>
    <col min="3075" max="3075" width="25.5703125" style="93" customWidth="1"/>
    <col min="3076" max="3322" width="8.85546875" style="93" customWidth="1"/>
    <col min="3323" max="3323" width="45.42578125" style="93"/>
    <col min="3324" max="3324" width="49.5703125" style="93" customWidth="1"/>
    <col min="3325" max="3325" width="25.140625" style="93" customWidth="1"/>
    <col min="3326" max="3326" width="19.28515625" style="93" customWidth="1"/>
    <col min="3327" max="3327" width="18.7109375" style="93" customWidth="1"/>
    <col min="3328" max="3328" width="23.140625" style="93" customWidth="1"/>
    <col min="3329" max="3329" width="16.42578125" style="93" customWidth="1"/>
    <col min="3330" max="3330" width="31" style="93" customWidth="1"/>
    <col min="3331" max="3331" width="25.5703125" style="93" customWidth="1"/>
    <col min="3332" max="3578" width="8.85546875" style="93" customWidth="1"/>
    <col min="3579" max="3579" width="45.42578125" style="93"/>
    <col min="3580" max="3580" width="49.5703125" style="93" customWidth="1"/>
    <col min="3581" max="3581" width="25.140625" style="93" customWidth="1"/>
    <col min="3582" max="3582" width="19.28515625" style="93" customWidth="1"/>
    <col min="3583" max="3583" width="18.7109375" style="93" customWidth="1"/>
    <col min="3584" max="3584" width="23.140625" style="93" customWidth="1"/>
    <col min="3585" max="3585" width="16.42578125" style="93" customWidth="1"/>
    <col min="3586" max="3586" width="31" style="93" customWidth="1"/>
    <col min="3587" max="3587" width="25.5703125" style="93" customWidth="1"/>
    <col min="3588" max="3834" width="8.85546875" style="93" customWidth="1"/>
    <col min="3835" max="3835" width="45.42578125" style="93"/>
    <col min="3836" max="3836" width="49.5703125" style="93" customWidth="1"/>
    <col min="3837" max="3837" width="25.140625" style="93" customWidth="1"/>
    <col min="3838" max="3838" width="19.28515625" style="93" customWidth="1"/>
    <col min="3839" max="3839" width="18.7109375" style="93" customWidth="1"/>
    <col min="3840" max="3840" width="23.140625" style="93" customWidth="1"/>
    <col min="3841" max="3841" width="16.42578125" style="93" customWidth="1"/>
    <col min="3842" max="3842" width="31" style="93" customWidth="1"/>
    <col min="3843" max="3843" width="25.5703125" style="93" customWidth="1"/>
    <col min="3844" max="4090" width="8.85546875" style="93" customWidth="1"/>
    <col min="4091" max="4091" width="45.42578125" style="93"/>
    <col min="4092" max="4092" width="49.5703125" style="93" customWidth="1"/>
    <col min="4093" max="4093" width="25.140625" style="93" customWidth="1"/>
    <col min="4094" max="4094" width="19.28515625" style="93" customWidth="1"/>
    <col min="4095" max="4095" width="18.7109375" style="93" customWidth="1"/>
    <col min="4096" max="4096" width="23.140625" style="93" customWidth="1"/>
    <col min="4097" max="4097" width="16.42578125" style="93" customWidth="1"/>
    <col min="4098" max="4098" width="31" style="93" customWidth="1"/>
    <col min="4099" max="4099" width="25.5703125" style="93" customWidth="1"/>
    <col min="4100" max="4346" width="8.85546875" style="93" customWidth="1"/>
    <col min="4347" max="4347" width="45.42578125" style="93"/>
    <col min="4348" max="4348" width="49.5703125" style="93" customWidth="1"/>
    <col min="4349" max="4349" width="25.140625" style="93" customWidth="1"/>
    <col min="4350" max="4350" width="19.28515625" style="93" customWidth="1"/>
    <col min="4351" max="4351" width="18.7109375" style="93" customWidth="1"/>
    <col min="4352" max="4352" width="23.140625" style="93" customWidth="1"/>
    <col min="4353" max="4353" width="16.42578125" style="93" customWidth="1"/>
    <col min="4354" max="4354" width="31" style="93" customWidth="1"/>
    <col min="4355" max="4355" width="25.5703125" style="93" customWidth="1"/>
    <col min="4356" max="4602" width="8.85546875" style="93" customWidth="1"/>
    <col min="4603" max="4603" width="45.42578125" style="93"/>
    <col min="4604" max="4604" width="49.5703125" style="93" customWidth="1"/>
    <col min="4605" max="4605" width="25.140625" style="93" customWidth="1"/>
    <col min="4606" max="4606" width="19.28515625" style="93" customWidth="1"/>
    <col min="4607" max="4607" width="18.7109375" style="93" customWidth="1"/>
    <col min="4608" max="4608" width="23.140625" style="93" customWidth="1"/>
    <col min="4609" max="4609" width="16.42578125" style="93" customWidth="1"/>
    <col min="4610" max="4610" width="31" style="93" customWidth="1"/>
    <col min="4611" max="4611" width="25.5703125" style="93" customWidth="1"/>
    <col min="4612" max="4858" width="8.85546875" style="93" customWidth="1"/>
    <col min="4859" max="4859" width="45.42578125" style="93"/>
    <col min="4860" max="4860" width="49.5703125" style="93" customWidth="1"/>
    <col min="4861" max="4861" width="25.140625" style="93" customWidth="1"/>
    <col min="4862" max="4862" width="19.28515625" style="93" customWidth="1"/>
    <col min="4863" max="4863" width="18.7109375" style="93" customWidth="1"/>
    <col min="4864" max="4864" width="23.140625" style="93" customWidth="1"/>
    <col min="4865" max="4865" width="16.42578125" style="93" customWidth="1"/>
    <col min="4866" max="4866" width="31" style="93" customWidth="1"/>
    <col min="4867" max="4867" width="25.5703125" style="93" customWidth="1"/>
    <col min="4868" max="5114" width="8.85546875" style="93" customWidth="1"/>
    <col min="5115" max="5115" width="45.42578125" style="93"/>
    <col min="5116" max="5116" width="49.5703125" style="93" customWidth="1"/>
    <col min="5117" max="5117" width="25.140625" style="93" customWidth="1"/>
    <col min="5118" max="5118" width="19.28515625" style="93" customWidth="1"/>
    <col min="5119" max="5119" width="18.7109375" style="93" customWidth="1"/>
    <col min="5120" max="5120" width="23.140625" style="93" customWidth="1"/>
    <col min="5121" max="5121" width="16.42578125" style="93" customWidth="1"/>
    <col min="5122" max="5122" width="31" style="93" customWidth="1"/>
    <col min="5123" max="5123" width="25.5703125" style="93" customWidth="1"/>
    <col min="5124" max="5370" width="8.85546875" style="93" customWidth="1"/>
    <col min="5371" max="5371" width="45.42578125" style="93"/>
    <col min="5372" max="5372" width="49.5703125" style="93" customWidth="1"/>
    <col min="5373" max="5373" width="25.140625" style="93" customWidth="1"/>
    <col min="5374" max="5374" width="19.28515625" style="93" customWidth="1"/>
    <col min="5375" max="5375" width="18.7109375" style="93" customWidth="1"/>
    <col min="5376" max="5376" width="23.140625" style="93" customWidth="1"/>
    <col min="5377" max="5377" width="16.42578125" style="93" customWidth="1"/>
    <col min="5378" max="5378" width="31" style="93" customWidth="1"/>
    <col min="5379" max="5379" width="25.5703125" style="93" customWidth="1"/>
    <col min="5380" max="5626" width="8.85546875" style="93" customWidth="1"/>
    <col min="5627" max="5627" width="45.42578125" style="93"/>
    <col min="5628" max="5628" width="49.5703125" style="93" customWidth="1"/>
    <col min="5629" max="5629" width="25.140625" style="93" customWidth="1"/>
    <col min="5630" max="5630" width="19.28515625" style="93" customWidth="1"/>
    <col min="5631" max="5631" width="18.7109375" style="93" customWidth="1"/>
    <col min="5632" max="5632" width="23.140625" style="93" customWidth="1"/>
    <col min="5633" max="5633" width="16.42578125" style="93" customWidth="1"/>
    <col min="5634" max="5634" width="31" style="93" customWidth="1"/>
    <col min="5635" max="5635" width="25.5703125" style="93" customWidth="1"/>
    <col min="5636" max="5882" width="8.85546875" style="93" customWidth="1"/>
    <col min="5883" max="5883" width="45.42578125" style="93"/>
    <col min="5884" max="5884" width="49.5703125" style="93" customWidth="1"/>
    <col min="5885" max="5885" width="25.140625" style="93" customWidth="1"/>
    <col min="5886" max="5886" width="19.28515625" style="93" customWidth="1"/>
    <col min="5887" max="5887" width="18.7109375" style="93" customWidth="1"/>
    <col min="5888" max="5888" width="23.140625" style="93" customWidth="1"/>
    <col min="5889" max="5889" width="16.42578125" style="93" customWidth="1"/>
    <col min="5890" max="5890" width="31" style="93" customWidth="1"/>
    <col min="5891" max="5891" width="25.5703125" style="93" customWidth="1"/>
    <col min="5892" max="6138" width="8.85546875" style="93" customWidth="1"/>
    <col min="6139" max="6139" width="45.42578125" style="93"/>
    <col min="6140" max="6140" width="49.5703125" style="93" customWidth="1"/>
    <col min="6141" max="6141" width="25.140625" style="93" customWidth="1"/>
    <col min="6142" max="6142" width="19.28515625" style="93" customWidth="1"/>
    <col min="6143" max="6143" width="18.7109375" style="93" customWidth="1"/>
    <col min="6144" max="6144" width="23.140625" style="93" customWidth="1"/>
    <col min="6145" max="6145" width="16.42578125" style="93" customWidth="1"/>
    <col min="6146" max="6146" width="31" style="93" customWidth="1"/>
    <col min="6147" max="6147" width="25.5703125" style="93" customWidth="1"/>
    <col min="6148" max="6394" width="8.85546875" style="93" customWidth="1"/>
    <col min="6395" max="6395" width="45.42578125" style="93"/>
    <col min="6396" max="6396" width="49.5703125" style="93" customWidth="1"/>
    <col min="6397" max="6397" width="25.140625" style="93" customWidth="1"/>
    <col min="6398" max="6398" width="19.28515625" style="93" customWidth="1"/>
    <col min="6399" max="6399" width="18.7109375" style="93" customWidth="1"/>
    <col min="6400" max="6400" width="23.140625" style="93" customWidth="1"/>
    <col min="6401" max="6401" width="16.42578125" style="93" customWidth="1"/>
    <col min="6402" max="6402" width="31" style="93" customWidth="1"/>
    <col min="6403" max="6403" width="25.5703125" style="93" customWidth="1"/>
    <col min="6404" max="6650" width="8.85546875" style="93" customWidth="1"/>
    <col min="6651" max="6651" width="45.42578125" style="93"/>
    <col min="6652" max="6652" width="49.5703125" style="93" customWidth="1"/>
    <col min="6653" max="6653" width="25.140625" style="93" customWidth="1"/>
    <col min="6654" max="6654" width="19.28515625" style="93" customWidth="1"/>
    <col min="6655" max="6655" width="18.7109375" style="93" customWidth="1"/>
    <col min="6656" max="6656" width="23.140625" style="93" customWidth="1"/>
    <col min="6657" max="6657" width="16.42578125" style="93" customWidth="1"/>
    <col min="6658" max="6658" width="31" style="93" customWidth="1"/>
    <col min="6659" max="6659" width="25.5703125" style="93" customWidth="1"/>
    <col min="6660" max="6906" width="8.85546875" style="93" customWidth="1"/>
    <col min="6907" max="6907" width="45.42578125" style="93"/>
    <col min="6908" max="6908" width="49.5703125" style="93" customWidth="1"/>
    <col min="6909" max="6909" width="25.140625" style="93" customWidth="1"/>
    <col min="6910" max="6910" width="19.28515625" style="93" customWidth="1"/>
    <col min="6911" max="6911" width="18.7109375" style="93" customWidth="1"/>
    <col min="6912" max="6912" width="23.140625" style="93" customWidth="1"/>
    <col min="6913" max="6913" width="16.42578125" style="93" customWidth="1"/>
    <col min="6914" max="6914" width="31" style="93" customWidth="1"/>
    <col min="6915" max="6915" width="25.5703125" style="93" customWidth="1"/>
    <col min="6916" max="7162" width="8.85546875" style="93" customWidth="1"/>
    <col min="7163" max="7163" width="45.42578125" style="93"/>
    <col min="7164" max="7164" width="49.5703125" style="93" customWidth="1"/>
    <col min="7165" max="7165" width="25.140625" style="93" customWidth="1"/>
    <col min="7166" max="7166" width="19.28515625" style="93" customWidth="1"/>
    <col min="7167" max="7167" width="18.7109375" style="93" customWidth="1"/>
    <col min="7168" max="7168" width="23.140625" style="93" customWidth="1"/>
    <col min="7169" max="7169" width="16.42578125" style="93" customWidth="1"/>
    <col min="7170" max="7170" width="31" style="93" customWidth="1"/>
    <col min="7171" max="7171" width="25.5703125" style="93" customWidth="1"/>
    <col min="7172" max="7418" width="8.85546875" style="93" customWidth="1"/>
    <col min="7419" max="7419" width="45.42578125" style="93"/>
    <col min="7420" max="7420" width="49.5703125" style="93" customWidth="1"/>
    <col min="7421" max="7421" width="25.140625" style="93" customWidth="1"/>
    <col min="7422" max="7422" width="19.28515625" style="93" customWidth="1"/>
    <col min="7423" max="7423" width="18.7109375" style="93" customWidth="1"/>
    <col min="7424" max="7424" width="23.140625" style="93" customWidth="1"/>
    <col min="7425" max="7425" width="16.42578125" style="93" customWidth="1"/>
    <col min="7426" max="7426" width="31" style="93" customWidth="1"/>
    <col min="7427" max="7427" width="25.5703125" style="93" customWidth="1"/>
    <col min="7428" max="7674" width="8.85546875" style="93" customWidth="1"/>
    <col min="7675" max="7675" width="45.42578125" style="93"/>
    <col min="7676" max="7676" width="49.5703125" style="93" customWidth="1"/>
    <col min="7677" max="7677" width="25.140625" style="93" customWidth="1"/>
    <col min="7678" max="7678" width="19.28515625" style="93" customWidth="1"/>
    <col min="7679" max="7679" width="18.7109375" style="93" customWidth="1"/>
    <col min="7680" max="7680" width="23.140625" style="93" customWidth="1"/>
    <col min="7681" max="7681" width="16.42578125" style="93" customWidth="1"/>
    <col min="7682" max="7682" width="31" style="93" customWidth="1"/>
    <col min="7683" max="7683" width="25.5703125" style="93" customWidth="1"/>
    <col min="7684" max="7930" width="8.85546875" style="93" customWidth="1"/>
    <col min="7931" max="7931" width="45.42578125" style="93"/>
    <col min="7932" max="7932" width="49.5703125" style="93" customWidth="1"/>
    <col min="7933" max="7933" width="25.140625" style="93" customWidth="1"/>
    <col min="7934" max="7934" width="19.28515625" style="93" customWidth="1"/>
    <col min="7935" max="7935" width="18.7109375" style="93" customWidth="1"/>
    <col min="7936" max="7936" width="23.140625" style="93" customWidth="1"/>
    <col min="7937" max="7937" width="16.42578125" style="93" customWidth="1"/>
    <col min="7938" max="7938" width="31" style="93" customWidth="1"/>
    <col min="7939" max="7939" width="25.5703125" style="93" customWidth="1"/>
    <col min="7940" max="8186" width="8.85546875" style="93" customWidth="1"/>
    <col min="8187" max="8187" width="45.42578125" style="93"/>
    <col min="8188" max="8188" width="49.5703125" style="93" customWidth="1"/>
    <col min="8189" max="8189" width="25.140625" style="93" customWidth="1"/>
    <col min="8190" max="8190" width="19.28515625" style="93" customWidth="1"/>
    <col min="8191" max="8191" width="18.7109375" style="93" customWidth="1"/>
    <col min="8192" max="8192" width="23.140625" style="93" customWidth="1"/>
    <col min="8193" max="8193" width="16.42578125" style="93" customWidth="1"/>
    <col min="8194" max="8194" width="31" style="93" customWidth="1"/>
    <col min="8195" max="8195" width="25.5703125" style="93" customWidth="1"/>
    <col min="8196" max="8442" width="8.85546875" style="93" customWidth="1"/>
    <col min="8443" max="8443" width="45.42578125" style="93"/>
    <col min="8444" max="8444" width="49.5703125" style="93" customWidth="1"/>
    <col min="8445" max="8445" width="25.140625" style="93" customWidth="1"/>
    <col min="8446" max="8446" width="19.28515625" style="93" customWidth="1"/>
    <col min="8447" max="8447" width="18.7109375" style="93" customWidth="1"/>
    <col min="8448" max="8448" width="23.140625" style="93" customWidth="1"/>
    <col min="8449" max="8449" width="16.42578125" style="93" customWidth="1"/>
    <col min="8450" max="8450" width="31" style="93" customWidth="1"/>
    <col min="8451" max="8451" width="25.5703125" style="93" customWidth="1"/>
    <col min="8452" max="8698" width="8.85546875" style="93" customWidth="1"/>
    <col min="8699" max="8699" width="45.42578125" style="93"/>
    <col min="8700" max="8700" width="49.5703125" style="93" customWidth="1"/>
    <col min="8701" max="8701" width="25.140625" style="93" customWidth="1"/>
    <col min="8702" max="8702" width="19.28515625" style="93" customWidth="1"/>
    <col min="8703" max="8703" width="18.7109375" style="93" customWidth="1"/>
    <col min="8704" max="8704" width="23.140625" style="93" customWidth="1"/>
    <col min="8705" max="8705" width="16.42578125" style="93" customWidth="1"/>
    <col min="8706" max="8706" width="31" style="93" customWidth="1"/>
    <col min="8707" max="8707" width="25.5703125" style="93" customWidth="1"/>
    <col min="8708" max="8954" width="8.85546875" style="93" customWidth="1"/>
    <col min="8955" max="8955" width="45.42578125" style="93"/>
    <col min="8956" max="8956" width="49.5703125" style="93" customWidth="1"/>
    <col min="8957" max="8957" width="25.140625" style="93" customWidth="1"/>
    <col min="8958" max="8958" width="19.28515625" style="93" customWidth="1"/>
    <col min="8959" max="8959" width="18.7109375" style="93" customWidth="1"/>
    <col min="8960" max="8960" width="23.140625" style="93" customWidth="1"/>
    <col min="8961" max="8961" width="16.42578125" style="93" customWidth="1"/>
    <col min="8962" max="8962" width="31" style="93" customWidth="1"/>
    <col min="8963" max="8963" width="25.5703125" style="93" customWidth="1"/>
    <col min="8964" max="9210" width="8.85546875" style="93" customWidth="1"/>
    <col min="9211" max="9211" width="45.42578125" style="93"/>
    <col min="9212" max="9212" width="49.5703125" style="93" customWidth="1"/>
    <col min="9213" max="9213" width="25.140625" style="93" customWidth="1"/>
    <col min="9214" max="9214" width="19.28515625" style="93" customWidth="1"/>
    <col min="9215" max="9215" width="18.7109375" style="93" customWidth="1"/>
    <col min="9216" max="9216" width="23.140625" style="93" customWidth="1"/>
    <col min="9217" max="9217" width="16.42578125" style="93" customWidth="1"/>
    <col min="9218" max="9218" width="31" style="93" customWidth="1"/>
    <col min="9219" max="9219" width="25.5703125" style="93" customWidth="1"/>
    <col min="9220" max="9466" width="8.85546875" style="93" customWidth="1"/>
    <col min="9467" max="9467" width="45.42578125" style="93"/>
    <col min="9468" max="9468" width="49.5703125" style="93" customWidth="1"/>
    <col min="9469" max="9469" width="25.140625" style="93" customWidth="1"/>
    <col min="9470" max="9470" width="19.28515625" style="93" customWidth="1"/>
    <col min="9471" max="9471" width="18.7109375" style="93" customWidth="1"/>
    <col min="9472" max="9472" width="23.140625" style="93" customWidth="1"/>
    <col min="9473" max="9473" width="16.42578125" style="93" customWidth="1"/>
    <col min="9474" max="9474" width="31" style="93" customWidth="1"/>
    <col min="9475" max="9475" width="25.5703125" style="93" customWidth="1"/>
    <col min="9476" max="9722" width="8.85546875" style="93" customWidth="1"/>
    <col min="9723" max="9723" width="45.42578125" style="93"/>
    <col min="9724" max="9724" width="49.5703125" style="93" customWidth="1"/>
    <col min="9725" max="9725" width="25.140625" style="93" customWidth="1"/>
    <col min="9726" max="9726" width="19.28515625" style="93" customWidth="1"/>
    <col min="9727" max="9727" width="18.7109375" style="93" customWidth="1"/>
    <col min="9728" max="9728" width="23.140625" style="93" customWidth="1"/>
    <col min="9729" max="9729" width="16.42578125" style="93" customWidth="1"/>
    <col min="9730" max="9730" width="31" style="93" customWidth="1"/>
    <col min="9731" max="9731" width="25.5703125" style="93" customWidth="1"/>
    <col min="9732" max="9978" width="8.85546875" style="93" customWidth="1"/>
    <col min="9979" max="9979" width="45.42578125" style="93"/>
    <col min="9980" max="9980" width="49.5703125" style="93" customWidth="1"/>
    <col min="9981" max="9981" width="25.140625" style="93" customWidth="1"/>
    <col min="9982" max="9982" width="19.28515625" style="93" customWidth="1"/>
    <col min="9983" max="9983" width="18.7109375" style="93" customWidth="1"/>
    <col min="9984" max="9984" width="23.140625" style="93" customWidth="1"/>
    <col min="9985" max="9985" width="16.42578125" style="93" customWidth="1"/>
    <col min="9986" max="9986" width="31" style="93" customWidth="1"/>
    <col min="9987" max="9987" width="25.5703125" style="93" customWidth="1"/>
    <col min="9988" max="10234" width="8.85546875" style="93" customWidth="1"/>
    <col min="10235" max="10235" width="45.42578125" style="93"/>
    <col min="10236" max="10236" width="49.5703125" style="93" customWidth="1"/>
    <col min="10237" max="10237" width="25.140625" style="93" customWidth="1"/>
    <col min="10238" max="10238" width="19.28515625" style="93" customWidth="1"/>
    <col min="10239" max="10239" width="18.7109375" style="93" customWidth="1"/>
    <col min="10240" max="10240" width="23.140625" style="93" customWidth="1"/>
    <col min="10241" max="10241" width="16.42578125" style="93" customWidth="1"/>
    <col min="10242" max="10242" width="31" style="93" customWidth="1"/>
    <col min="10243" max="10243" width="25.5703125" style="93" customWidth="1"/>
    <col min="10244" max="10490" width="8.85546875" style="93" customWidth="1"/>
    <col min="10491" max="10491" width="45.42578125" style="93"/>
    <col min="10492" max="10492" width="49.5703125" style="93" customWidth="1"/>
    <col min="10493" max="10493" width="25.140625" style="93" customWidth="1"/>
    <col min="10494" max="10494" width="19.28515625" style="93" customWidth="1"/>
    <col min="10495" max="10495" width="18.7109375" style="93" customWidth="1"/>
    <col min="10496" max="10496" width="23.140625" style="93" customWidth="1"/>
    <col min="10497" max="10497" width="16.42578125" style="93" customWidth="1"/>
    <col min="10498" max="10498" width="31" style="93" customWidth="1"/>
    <col min="10499" max="10499" width="25.5703125" style="93" customWidth="1"/>
    <col min="10500" max="10746" width="8.85546875" style="93" customWidth="1"/>
    <col min="10747" max="10747" width="45.42578125" style="93"/>
    <col min="10748" max="10748" width="49.5703125" style="93" customWidth="1"/>
    <col min="10749" max="10749" width="25.140625" style="93" customWidth="1"/>
    <col min="10750" max="10750" width="19.28515625" style="93" customWidth="1"/>
    <col min="10751" max="10751" width="18.7109375" style="93" customWidth="1"/>
    <col min="10752" max="10752" width="23.140625" style="93" customWidth="1"/>
    <col min="10753" max="10753" width="16.42578125" style="93" customWidth="1"/>
    <col min="10754" max="10754" width="31" style="93" customWidth="1"/>
    <col min="10755" max="10755" width="25.5703125" style="93" customWidth="1"/>
    <col min="10756" max="11002" width="8.85546875" style="93" customWidth="1"/>
    <col min="11003" max="11003" width="45.42578125" style="93"/>
    <col min="11004" max="11004" width="49.5703125" style="93" customWidth="1"/>
    <col min="11005" max="11005" width="25.140625" style="93" customWidth="1"/>
    <col min="11006" max="11006" width="19.28515625" style="93" customWidth="1"/>
    <col min="11007" max="11007" width="18.7109375" style="93" customWidth="1"/>
    <col min="11008" max="11008" width="23.140625" style="93" customWidth="1"/>
    <col min="11009" max="11009" width="16.42578125" style="93" customWidth="1"/>
    <col min="11010" max="11010" width="31" style="93" customWidth="1"/>
    <col min="11011" max="11011" width="25.5703125" style="93" customWidth="1"/>
    <col min="11012" max="11258" width="8.85546875" style="93" customWidth="1"/>
    <col min="11259" max="11259" width="45.42578125" style="93"/>
    <col min="11260" max="11260" width="49.5703125" style="93" customWidth="1"/>
    <col min="11261" max="11261" width="25.140625" style="93" customWidth="1"/>
    <col min="11262" max="11262" width="19.28515625" style="93" customWidth="1"/>
    <col min="11263" max="11263" width="18.7109375" style="93" customWidth="1"/>
    <col min="11264" max="11264" width="23.140625" style="93" customWidth="1"/>
    <col min="11265" max="11265" width="16.42578125" style="93" customWidth="1"/>
    <col min="11266" max="11266" width="31" style="93" customWidth="1"/>
    <col min="11267" max="11267" width="25.5703125" style="93" customWidth="1"/>
    <col min="11268" max="11514" width="8.85546875" style="93" customWidth="1"/>
    <col min="11515" max="11515" width="45.42578125" style="93"/>
    <col min="11516" max="11516" width="49.5703125" style="93" customWidth="1"/>
    <col min="11517" max="11517" width="25.140625" style="93" customWidth="1"/>
    <col min="11518" max="11518" width="19.28515625" style="93" customWidth="1"/>
    <col min="11519" max="11519" width="18.7109375" style="93" customWidth="1"/>
    <col min="11520" max="11520" width="23.140625" style="93" customWidth="1"/>
    <col min="11521" max="11521" width="16.42578125" style="93" customWidth="1"/>
    <col min="11522" max="11522" width="31" style="93" customWidth="1"/>
    <col min="11523" max="11523" width="25.5703125" style="93" customWidth="1"/>
    <col min="11524" max="11770" width="8.85546875" style="93" customWidth="1"/>
    <col min="11771" max="11771" width="45.42578125" style="93"/>
    <col min="11772" max="11772" width="49.5703125" style="93" customWidth="1"/>
    <col min="11773" max="11773" width="25.140625" style="93" customWidth="1"/>
    <col min="11774" max="11774" width="19.28515625" style="93" customWidth="1"/>
    <col min="11775" max="11775" width="18.7109375" style="93" customWidth="1"/>
    <col min="11776" max="11776" width="23.140625" style="93" customWidth="1"/>
    <col min="11777" max="11777" width="16.42578125" style="93" customWidth="1"/>
    <col min="11778" max="11778" width="31" style="93" customWidth="1"/>
    <col min="11779" max="11779" width="25.5703125" style="93" customWidth="1"/>
    <col min="11780" max="12026" width="8.85546875" style="93" customWidth="1"/>
    <col min="12027" max="12027" width="45.42578125" style="93"/>
    <col min="12028" max="12028" width="49.5703125" style="93" customWidth="1"/>
    <col min="12029" max="12029" width="25.140625" style="93" customWidth="1"/>
    <col min="12030" max="12030" width="19.28515625" style="93" customWidth="1"/>
    <col min="12031" max="12031" width="18.7109375" style="93" customWidth="1"/>
    <col min="12032" max="12032" width="23.140625" style="93" customWidth="1"/>
    <col min="12033" max="12033" width="16.42578125" style="93" customWidth="1"/>
    <col min="12034" max="12034" width="31" style="93" customWidth="1"/>
    <col min="12035" max="12035" width="25.5703125" style="93" customWidth="1"/>
    <col min="12036" max="12282" width="8.85546875" style="93" customWidth="1"/>
    <col min="12283" max="12283" width="45.42578125" style="93"/>
    <col min="12284" max="12284" width="49.5703125" style="93" customWidth="1"/>
    <col min="12285" max="12285" width="25.140625" style="93" customWidth="1"/>
    <col min="12286" max="12286" width="19.28515625" style="93" customWidth="1"/>
    <col min="12287" max="12287" width="18.7109375" style="93" customWidth="1"/>
    <col min="12288" max="12288" width="23.140625" style="93" customWidth="1"/>
    <col min="12289" max="12289" width="16.42578125" style="93" customWidth="1"/>
    <col min="12290" max="12290" width="31" style="93" customWidth="1"/>
    <col min="12291" max="12291" width="25.5703125" style="93" customWidth="1"/>
    <col min="12292" max="12538" width="8.85546875" style="93" customWidth="1"/>
    <col min="12539" max="12539" width="45.42578125" style="93"/>
    <col min="12540" max="12540" width="49.5703125" style="93" customWidth="1"/>
    <col min="12541" max="12541" width="25.140625" style="93" customWidth="1"/>
    <col min="12542" max="12542" width="19.28515625" style="93" customWidth="1"/>
    <col min="12543" max="12543" width="18.7109375" style="93" customWidth="1"/>
    <col min="12544" max="12544" width="23.140625" style="93" customWidth="1"/>
    <col min="12545" max="12545" width="16.42578125" style="93" customWidth="1"/>
    <col min="12546" max="12546" width="31" style="93" customWidth="1"/>
    <col min="12547" max="12547" width="25.5703125" style="93" customWidth="1"/>
    <col min="12548" max="12794" width="8.85546875" style="93" customWidth="1"/>
    <col min="12795" max="12795" width="45.42578125" style="93"/>
    <col min="12796" max="12796" width="49.5703125" style="93" customWidth="1"/>
    <col min="12797" max="12797" width="25.140625" style="93" customWidth="1"/>
    <col min="12798" max="12798" width="19.28515625" style="93" customWidth="1"/>
    <col min="12799" max="12799" width="18.7109375" style="93" customWidth="1"/>
    <col min="12800" max="12800" width="23.140625" style="93" customWidth="1"/>
    <col min="12801" max="12801" width="16.42578125" style="93" customWidth="1"/>
    <col min="12802" max="12802" width="31" style="93" customWidth="1"/>
    <col min="12803" max="12803" width="25.5703125" style="93" customWidth="1"/>
    <col min="12804" max="13050" width="8.85546875" style="93" customWidth="1"/>
    <col min="13051" max="13051" width="45.42578125" style="93"/>
    <col min="13052" max="13052" width="49.5703125" style="93" customWidth="1"/>
    <col min="13053" max="13053" width="25.140625" style="93" customWidth="1"/>
    <col min="13054" max="13054" width="19.28515625" style="93" customWidth="1"/>
    <col min="13055" max="13055" width="18.7109375" style="93" customWidth="1"/>
    <col min="13056" max="13056" width="23.140625" style="93" customWidth="1"/>
    <col min="13057" max="13057" width="16.42578125" style="93" customWidth="1"/>
    <col min="13058" max="13058" width="31" style="93" customWidth="1"/>
    <col min="13059" max="13059" width="25.5703125" style="93" customWidth="1"/>
    <col min="13060" max="13306" width="8.85546875" style="93" customWidth="1"/>
    <col min="13307" max="13307" width="45.42578125" style="93"/>
    <col min="13308" max="13308" width="49.5703125" style="93" customWidth="1"/>
    <col min="13309" max="13309" width="25.140625" style="93" customWidth="1"/>
    <col min="13310" max="13310" width="19.28515625" style="93" customWidth="1"/>
    <col min="13311" max="13311" width="18.7109375" style="93" customWidth="1"/>
    <col min="13312" max="13312" width="23.140625" style="93" customWidth="1"/>
    <col min="13313" max="13313" width="16.42578125" style="93" customWidth="1"/>
    <col min="13314" max="13314" width="31" style="93" customWidth="1"/>
    <col min="13315" max="13315" width="25.5703125" style="93" customWidth="1"/>
    <col min="13316" max="13562" width="8.85546875" style="93" customWidth="1"/>
    <col min="13563" max="13563" width="45.42578125" style="93"/>
    <col min="13564" max="13564" width="49.5703125" style="93" customWidth="1"/>
    <col min="13565" max="13565" width="25.140625" style="93" customWidth="1"/>
    <col min="13566" max="13566" width="19.28515625" style="93" customWidth="1"/>
    <col min="13567" max="13567" width="18.7109375" style="93" customWidth="1"/>
    <col min="13568" max="13568" width="23.140625" style="93" customWidth="1"/>
    <col min="13569" max="13569" width="16.42578125" style="93" customWidth="1"/>
    <col min="13570" max="13570" width="31" style="93" customWidth="1"/>
    <col min="13571" max="13571" width="25.5703125" style="93" customWidth="1"/>
    <col min="13572" max="13818" width="8.85546875" style="93" customWidth="1"/>
    <col min="13819" max="13819" width="45.42578125" style="93"/>
    <col min="13820" max="13820" width="49.5703125" style="93" customWidth="1"/>
    <col min="13821" max="13821" width="25.140625" style="93" customWidth="1"/>
    <col min="13822" max="13822" width="19.28515625" style="93" customWidth="1"/>
    <col min="13823" max="13823" width="18.7109375" style="93" customWidth="1"/>
    <col min="13824" max="13824" width="23.140625" style="93" customWidth="1"/>
    <col min="13825" max="13825" width="16.42578125" style="93" customWidth="1"/>
    <col min="13826" max="13826" width="31" style="93" customWidth="1"/>
    <col min="13827" max="13827" width="25.5703125" style="93" customWidth="1"/>
    <col min="13828" max="14074" width="8.85546875" style="93" customWidth="1"/>
    <col min="14075" max="14075" width="45.42578125" style="93"/>
    <col min="14076" max="14076" width="49.5703125" style="93" customWidth="1"/>
    <col min="14077" max="14077" width="25.140625" style="93" customWidth="1"/>
    <col min="14078" max="14078" width="19.28515625" style="93" customWidth="1"/>
    <col min="14079" max="14079" width="18.7109375" style="93" customWidth="1"/>
    <col min="14080" max="14080" width="23.140625" style="93" customWidth="1"/>
    <col min="14081" max="14081" width="16.42578125" style="93" customWidth="1"/>
    <col min="14082" max="14082" width="31" style="93" customWidth="1"/>
    <col min="14083" max="14083" width="25.5703125" style="93" customWidth="1"/>
    <col min="14084" max="14330" width="8.85546875" style="93" customWidth="1"/>
    <col min="14331" max="14331" width="45.42578125" style="93"/>
    <col min="14332" max="14332" width="49.5703125" style="93" customWidth="1"/>
    <col min="14333" max="14333" width="25.140625" style="93" customWidth="1"/>
    <col min="14334" max="14334" width="19.28515625" style="93" customWidth="1"/>
    <col min="14335" max="14335" width="18.7109375" style="93" customWidth="1"/>
    <col min="14336" max="14336" width="23.140625" style="93" customWidth="1"/>
    <col min="14337" max="14337" width="16.42578125" style="93" customWidth="1"/>
    <col min="14338" max="14338" width="31" style="93" customWidth="1"/>
    <col min="14339" max="14339" width="25.5703125" style="93" customWidth="1"/>
    <col min="14340" max="14586" width="8.85546875" style="93" customWidth="1"/>
    <col min="14587" max="14587" width="45.42578125" style="93"/>
    <col min="14588" max="14588" width="49.5703125" style="93" customWidth="1"/>
    <col min="14589" max="14589" width="25.140625" style="93" customWidth="1"/>
    <col min="14590" max="14590" width="19.28515625" style="93" customWidth="1"/>
    <col min="14591" max="14591" width="18.7109375" style="93" customWidth="1"/>
    <col min="14592" max="14592" width="23.140625" style="93" customWidth="1"/>
    <col min="14593" max="14593" width="16.42578125" style="93" customWidth="1"/>
    <col min="14594" max="14594" width="31" style="93" customWidth="1"/>
    <col min="14595" max="14595" width="25.5703125" style="93" customWidth="1"/>
    <col min="14596" max="14842" width="8.85546875" style="93" customWidth="1"/>
    <col min="14843" max="14843" width="45.42578125" style="93"/>
    <col min="14844" max="14844" width="49.5703125" style="93" customWidth="1"/>
    <col min="14845" max="14845" width="25.140625" style="93" customWidth="1"/>
    <col min="14846" max="14846" width="19.28515625" style="93" customWidth="1"/>
    <col min="14847" max="14847" width="18.7109375" style="93" customWidth="1"/>
    <col min="14848" max="14848" width="23.140625" style="93" customWidth="1"/>
    <col min="14849" max="14849" width="16.42578125" style="93" customWidth="1"/>
    <col min="14850" max="14850" width="31" style="93" customWidth="1"/>
    <col min="14851" max="14851" width="25.5703125" style="93" customWidth="1"/>
    <col min="14852" max="15098" width="8.85546875" style="93" customWidth="1"/>
    <col min="15099" max="15099" width="45.42578125" style="93"/>
    <col min="15100" max="15100" width="49.5703125" style="93" customWidth="1"/>
    <col min="15101" max="15101" width="25.140625" style="93" customWidth="1"/>
    <col min="15102" max="15102" width="19.28515625" style="93" customWidth="1"/>
    <col min="15103" max="15103" width="18.7109375" style="93" customWidth="1"/>
    <col min="15104" max="15104" width="23.140625" style="93" customWidth="1"/>
    <col min="15105" max="15105" width="16.42578125" style="93" customWidth="1"/>
    <col min="15106" max="15106" width="31" style="93" customWidth="1"/>
    <col min="15107" max="15107" width="25.5703125" style="93" customWidth="1"/>
    <col min="15108" max="15354" width="8.85546875" style="93" customWidth="1"/>
    <col min="15355" max="15355" width="45.42578125" style="93"/>
    <col min="15356" max="15356" width="49.5703125" style="93" customWidth="1"/>
    <col min="15357" max="15357" width="25.140625" style="93" customWidth="1"/>
    <col min="15358" max="15358" width="19.28515625" style="93" customWidth="1"/>
    <col min="15359" max="15359" width="18.7109375" style="93" customWidth="1"/>
    <col min="15360" max="15360" width="23.140625" style="93" customWidth="1"/>
    <col min="15361" max="15361" width="16.42578125" style="93" customWidth="1"/>
    <col min="15362" max="15362" width="31" style="93" customWidth="1"/>
    <col min="15363" max="15363" width="25.5703125" style="93" customWidth="1"/>
    <col min="15364" max="15610" width="8.85546875" style="93" customWidth="1"/>
    <col min="15611" max="15611" width="45.42578125" style="93"/>
    <col min="15612" max="15612" width="49.5703125" style="93" customWidth="1"/>
    <col min="15613" max="15613" width="25.140625" style="93" customWidth="1"/>
    <col min="15614" max="15614" width="19.28515625" style="93" customWidth="1"/>
    <col min="15615" max="15615" width="18.7109375" style="93" customWidth="1"/>
    <col min="15616" max="15616" width="23.140625" style="93" customWidth="1"/>
    <col min="15617" max="15617" width="16.42578125" style="93" customWidth="1"/>
    <col min="15618" max="15618" width="31" style="93" customWidth="1"/>
    <col min="15619" max="15619" width="25.5703125" style="93" customWidth="1"/>
    <col min="15620" max="15866" width="8.85546875" style="93" customWidth="1"/>
    <col min="15867" max="15867" width="45.42578125" style="93"/>
    <col min="15868" max="15868" width="49.5703125" style="93" customWidth="1"/>
    <col min="15869" max="15869" width="25.140625" style="93" customWidth="1"/>
    <col min="15870" max="15870" width="19.28515625" style="93" customWidth="1"/>
    <col min="15871" max="15871" width="18.7109375" style="93" customWidth="1"/>
    <col min="15872" max="15872" width="23.140625" style="93" customWidth="1"/>
    <col min="15873" max="15873" width="16.42578125" style="93" customWidth="1"/>
    <col min="15874" max="15874" width="31" style="93" customWidth="1"/>
    <col min="15875" max="15875" width="25.5703125" style="93" customWidth="1"/>
    <col min="15876" max="16122" width="8.85546875" style="93" customWidth="1"/>
    <col min="16123" max="16123" width="45.42578125" style="93"/>
    <col min="16124" max="16124" width="49.5703125" style="93" customWidth="1"/>
    <col min="16125" max="16125" width="25.140625" style="93" customWidth="1"/>
    <col min="16126" max="16126" width="19.28515625" style="93" customWidth="1"/>
    <col min="16127" max="16127" width="18.7109375" style="93" customWidth="1"/>
    <col min="16128" max="16128" width="23.140625" style="93" customWidth="1"/>
    <col min="16129" max="16129" width="16.42578125" style="93" customWidth="1"/>
    <col min="16130" max="16130" width="31" style="93" customWidth="1"/>
    <col min="16131" max="16131" width="25.5703125" style="93" customWidth="1"/>
    <col min="16132" max="16384" width="8.85546875" style="93" customWidth="1"/>
  </cols>
  <sheetData>
    <row r="2" spans="2:10" ht="15.75">
      <c r="B2" s="196" t="s">
        <v>45</v>
      </c>
      <c r="C2" s="196"/>
      <c r="D2" s="196"/>
      <c r="E2" s="196"/>
      <c r="F2" s="196"/>
      <c r="G2" s="196"/>
      <c r="H2" s="196"/>
      <c r="I2" s="196"/>
      <c r="J2" s="196"/>
    </row>
    <row r="3" spans="2:10" ht="15.75">
      <c r="B3" s="196" t="s">
        <v>44</v>
      </c>
      <c r="C3" s="196"/>
      <c r="D3" s="196"/>
      <c r="E3" s="196"/>
      <c r="F3" s="196"/>
      <c r="G3" s="196"/>
      <c r="H3" s="196"/>
      <c r="I3" s="196"/>
      <c r="J3" s="196"/>
    </row>
    <row r="4" spans="2:10" ht="16.5" thickBot="1">
      <c r="B4" s="94"/>
      <c r="C4" s="94"/>
      <c r="D4" s="94"/>
      <c r="E4" s="94"/>
      <c r="F4" s="94"/>
      <c r="G4" s="94"/>
      <c r="H4" s="94"/>
      <c r="I4" s="94"/>
      <c r="J4" s="94"/>
    </row>
    <row r="5" spans="2:10" ht="15.75">
      <c r="B5" s="96" t="s">
        <v>34</v>
      </c>
      <c r="C5" s="97" t="s">
        <v>35</v>
      </c>
      <c r="D5" s="97" t="s">
        <v>36</v>
      </c>
      <c r="E5" s="97" t="s">
        <v>37</v>
      </c>
      <c r="F5" s="98" t="s">
        <v>46</v>
      </c>
      <c r="G5" s="99" t="s">
        <v>47</v>
      </c>
      <c r="H5" s="100" t="s">
        <v>48</v>
      </c>
      <c r="I5" s="101" t="s">
        <v>38</v>
      </c>
      <c r="J5" s="102" t="s">
        <v>39</v>
      </c>
    </row>
    <row r="6" spans="2:10" ht="16.5" thickBot="1">
      <c r="B6" s="103"/>
      <c r="C6" s="104" t="s">
        <v>40</v>
      </c>
      <c r="D6" s="104"/>
      <c r="E6" s="104" t="s">
        <v>40</v>
      </c>
      <c r="F6" s="105">
        <v>2.5000000000000001E-2</v>
      </c>
      <c r="G6" s="106">
        <v>7.4999999999999997E-2</v>
      </c>
      <c r="H6" s="107">
        <v>2.5000000000000001E-2</v>
      </c>
      <c r="I6" s="104" t="s">
        <v>40</v>
      </c>
      <c r="J6" s="108" t="s">
        <v>41</v>
      </c>
    </row>
    <row r="7" spans="2:10" ht="16.5" hidden="1" thickBot="1">
      <c r="B7" s="110"/>
      <c r="C7" s="111"/>
      <c r="D7" s="112">
        <v>0.55000000000000004</v>
      </c>
      <c r="E7" s="113"/>
      <c r="F7" s="114"/>
      <c r="G7" s="115"/>
      <c r="H7" s="114"/>
      <c r="I7" s="113"/>
      <c r="J7" s="116"/>
    </row>
    <row r="8" spans="2:10" ht="16.5" hidden="1" thickBot="1">
      <c r="B8" s="117" t="s">
        <v>49</v>
      </c>
      <c r="C8" s="118"/>
      <c r="D8" s="119">
        <f>SUM(C8*D7)</f>
        <v>0</v>
      </c>
      <c r="E8" s="120">
        <f>SUM(C8-D8)</f>
        <v>0</v>
      </c>
      <c r="F8" s="118">
        <f>SUM(E8*F6)</f>
        <v>0</v>
      </c>
      <c r="G8" s="118">
        <f>E8*G6</f>
        <v>0</v>
      </c>
      <c r="H8" s="118">
        <f>E8*H6</f>
        <v>0</v>
      </c>
      <c r="I8" s="121">
        <f>SUM(E8+G8+F8+H8)</f>
        <v>0</v>
      </c>
      <c r="J8" s="122">
        <f>SUM(I8+I8*20/100)</f>
        <v>0</v>
      </c>
    </row>
    <row r="9" spans="2:10" ht="16.5" hidden="1" thickBot="1">
      <c r="B9" s="124"/>
      <c r="C9" s="125"/>
      <c r="D9" s="126"/>
      <c r="E9" s="127"/>
      <c r="F9" s="128"/>
      <c r="G9" s="128"/>
      <c r="H9" s="128"/>
      <c r="I9" s="129"/>
      <c r="J9" s="130"/>
    </row>
    <row r="10" spans="2:10" ht="16.5" hidden="1" thickBot="1">
      <c r="B10" s="131"/>
      <c r="C10" s="132"/>
      <c r="D10" s="133">
        <v>0.49</v>
      </c>
      <c r="E10" s="134"/>
      <c r="F10" s="135"/>
      <c r="G10" s="135"/>
      <c r="H10" s="135"/>
      <c r="I10" s="134"/>
      <c r="J10" s="136"/>
    </row>
    <row r="11" spans="2:10" ht="16.5" hidden="1" thickBot="1">
      <c r="B11" s="137" t="s">
        <v>50</v>
      </c>
      <c r="C11" s="118"/>
      <c r="D11" s="119">
        <f>SUM(C11*D10)</f>
        <v>0</v>
      </c>
      <c r="E11" s="120">
        <f>SUM(C11-D11)</f>
        <v>0</v>
      </c>
      <c r="F11" s="118">
        <f>SUM(E11*F6)</f>
        <v>0</v>
      </c>
      <c r="G11" s="118">
        <f>E11*G6</f>
        <v>0</v>
      </c>
      <c r="H11" s="118">
        <f>E11*H6</f>
        <v>0</v>
      </c>
      <c r="I11" s="121">
        <f>SUM(E11+F11+G11+H11)</f>
        <v>0</v>
      </c>
      <c r="J11" s="138">
        <f>SUM(I11+I11*20/100)</f>
        <v>0</v>
      </c>
    </row>
    <row r="12" spans="2:10" ht="16.5" hidden="1" thickBot="1">
      <c r="B12" s="139"/>
      <c r="C12" s="140"/>
      <c r="D12" s="141"/>
      <c r="E12" s="142"/>
      <c r="F12" s="143"/>
      <c r="G12" s="143"/>
      <c r="H12" s="143"/>
      <c r="I12" s="144"/>
      <c r="J12" s="145"/>
    </row>
    <row r="13" spans="2:10" ht="16.5" hidden="1" thickBot="1">
      <c r="B13" s="131"/>
      <c r="C13" s="132"/>
      <c r="D13" s="133">
        <v>0.5</v>
      </c>
      <c r="E13" s="134"/>
      <c r="F13" s="135"/>
      <c r="G13" s="135"/>
      <c r="H13" s="135"/>
      <c r="I13" s="134"/>
      <c r="J13" s="136"/>
    </row>
    <row r="14" spans="2:10" ht="16.5" hidden="1" thickBot="1">
      <c r="B14" s="137" t="s">
        <v>51</v>
      </c>
      <c r="C14" s="118"/>
      <c r="D14" s="119">
        <f>SUM(C14*D13)</f>
        <v>0</v>
      </c>
      <c r="E14" s="120">
        <f>SUM(C14-D14)</f>
        <v>0</v>
      </c>
      <c r="F14" s="118">
        <f>SUM(E14*F6)</f>
        <v>0</v>
      </c>
      <c r="G14" s="118">
        <f>E14*G6</f>
        <v>0</v>
      </c>
      <c r="H14" s="118">
        <f>E14*H6</f>
        <v>0</v>
      </c>
      <c r="I14" s="121">
        <f>SUM(E14+F14+G14+H14)</f>
        <v>0</v>
      </c>
      <c r="J14" s="138">
        <f>SUM(I14+I14*20/100)</f>
        <v>0</v>
      </c>
    </row>
    <row r="15" spans="2:10" ht="16.5" hidden="1" thickBot="1">
      <c r="B15" s="139"/>
      <c r="C15" s="140"/>
      <c r="D15" s="141"/>
      <c r="E15" s="142"/>
      <c r="F15" s="143"/>
      <c r="G15" s="143"/>
      <c r="H15" s="143"/>
      <c r="I15" s="144"/>
      <c r="J15" s="145"/>
    </row>
    <row r="16" spans="2:10" ht="16.5" hidden="1" thickBot="1">
      <c r="B16" s="110"/>
      <c r="C16" s="111"/>
      <c r="D16" s="112">
        <v>0.15</v>
      </c>
      <c r="E16" s="113"/>
      <c r="F16" s="113"/>
      <c r="G16" s="113"/>
      <c r="H16" s="113"/>
      <c r="I16" s="113"/>
      <c r="J16" s="116"/>
    </row>
    <row r="17" spans="2:10" ht="16.5" hidden="1" thickBot="1">
      <c r="B17" s="117" t="s">
        <v>52</v>
      </c>
      <c r="C17" s="118"/>
      <c r="D17" s="119">
        <f>SUM(C17*D16)</f>
        <v>0</v>
      </c>
      <c r="E17" s="120">
        <f>SUM(C17-D17)</f>
        <v>0</v>
      </c>
      <c r="F17" s="118">
        <f>SUM(E17*F6)</f>
        <v>0</v>
      </c>
      <c r="G17" s="118"/>
      <c r="H17" s="118"/>
      <c r="I17" s="121">
        <f>SUM(E17+F17)</f>
        <v>0</v>
      </c>
      <c r="J17" s="122">
        <f>SUM(I17+I17*20/100)</f>
        <v>0</v>
      </c>
    </row>
    <row r="18" spans="2:10" ht="16.5" hidden="1" thickBot="1">
      <c r="B18" s="124"/>
      <c r="C18" s="125"/>
      <c r="D18" s="126"/>
      <c r="E18" s="127"/>
      <c r="F18" s="128"/>
      <c r="G18" s="128"/>
      <c r="H18" s="128"/>
      <c r="I18" s="129"/>
      <c r="J18" s="130"/>
    </row>
    <row r="19" spans="2:10" ht="16.5" hidden="1" thickBot="1">
      <c r="B19" s="131"/>
      <c r="C19" s="132"/>
      <c r="D19" s="146">
        <v>0</v>
      </c>
      <c r="E19" s="134"/>
      <c r="F19" s="135"/>
      <c r="G19" s="135"/>
      <c r="H19" s="135"/>
      <c r="I19" s="134"/>
      <c r="J19" s="136"/>
    </row>
    <row r="20" spans="2:10" ht="16.5" hidden="1" thickBot="1">
      <c r="B20" s="137" t="s">
        <v>53</v>
      </c>
      <c r="C20" s="118"/>
      <c r="D20" s="119">
        <f>SUM(C20*D19)</f>
        <v>0</v>
      </c>
      <c r="E20" s="120">
        <f>SUM(C20-D20)</f>
        <v>0</v>
      </c>
      <c r="F20" s="118">
        <f>SUM(E20*F6)</f>
        <v>0</v>
      </c>
      <c r="G20" s="118">
        <f>E20*G6</f>
        <v>0</v>
      </c>
      <c r="H20" s="118">
        <f>E20*H6</f>
        <v>0</v>
      </c>
      <c r="I20" s="121">
        <f>SUM(E20+F20+G20+H20)</f>
        <v>0</v>
      </c>
      <c r="J20" s="138">
        <f>SUM(I20+I20*20/100)</f>
        <v>0</v>
      </c>
    </row>
    <row r="21" spans="2:10" ht="16.5" hidden="1" thickBot="1">
      <c r="B21" s="139"/>
      <c r="C21" s="140"/>
      <c r="D21" s="141"/>
      <c r="E21" s="142"/>
      <c r="F21" s="143"/>
      <c r="G21" s="143"/>
      <c r="H21" s="143"/>
      <c r="I21" s="144"/>
      <c r="J21" s="145"/>
    </row>
    <row r="22" spans="2:10" ht="6" hidden="1" customHeight="1" thickBot="1">
      <c r="B22" s="147"/>
      <c r="C22" s="148"/>
      <c r="D22" s="94"/>
      <c r="E22" s="148"/>
      <c r="F22" s="148"/>
      <c r="G22" s="148"/>
      <c r="H22" s="148"/>
      <c r="I22" s="94"/>
      <c r="J22" s="94"/>
    </row>
    <row r="23" spans="2:10" ht="16.5" hidden="1" thickBot="1">
      <c r="B23" s="149" t="s">
        <v>42</v>
      </c>
      <c r="C23" s="150" t="s">
        <v>46</v>
      </c>
      <c r="D23" s="151" t="s">
        <v>40</v>
      </c>
      <c r="E23" s="152">
        <f t="shared" ref="E23:J23" si="0">SUM(E7:E21)</f>
        <v>0</v>
      </c>
      <c r="F23" s="152">
        <f>SUM(F7:F21)</f>
        <v>0</v>
      </c>
      <c r="G23" s="152">
        <f t="shared" si="0"/>
        <v>0</v>
      </c>
      <c r="H23" s="152">
        <f t="shared" si="0"/>
        <v>0</v>
      </c>
      <c r="I23" s="152">
        <f t="shared" si="0"/>
        <v>0</v>
      </c>
      <c r="J23" s="153">
        <f t="shared" si="0"/>
        <v>0</v>
      </c>
    </row>
    <row r="24" spans="2:10" ht="16.5" hidden="1" thickBot="1">
      <c r="B24" s="154"/>
      <c r="C24" s="148"/>
      <c r="D24" s="155"/>
      <c r="E24" s="156"/>
      <c r="F24" s="157"/>
      <c r="G24" s="157"/>
      <c r="H24" s="157"/>
      <c r="I24" s="156"/>
      <c r="J24" s="156"/>
    </row>
    <row r="25" spans="2:10" ht="16.5" hidden="1" thickBot="1">
      <c r="B25" s="158" t="s">
        <v>54</v>
      </c>
      <c r="C25" s="159">
        <v>2.5000000000000001E-2</v>
      </c>
      <c r="D25" s="160" t="s">
        <v>40</v>
      </c>
      <c r="E25" s="161"/>
      <c r="F25" s="161">
        <f>E25*C25</f>
        <v>0</v>
      </c>
      <c r="G25" s="161">
        <f>E25*G6</f>
        <v>0</v>
      </c>
      <c r="H25" s="161">
        <f>E25*H6</f>
        <v>0</v>
      </c>
      <c r="I25" s="161">
        <f>E25+F25+G25+H25</f>
        <v>0</v>
      </c>
      <c r="J25" s="162">
        <f>SUM(I25+I25*20/100)</f>
        <v>0</v>
      </c>
    </row>
    <row r="26" spans="2:10" ht="16.5" hidden="1" thickBot="1">
      <c r="B26" s="154"/>
      <c r="C26" s="163"/>
      <c r="D26" s="155"/>
      <c r="E26" s="164"/>
      <c r="F26" s="165"/>
      <c r="G26" s="165"/>
      <c r="H26" s="165"/>
      <c r="I26" s="166"/>
      <c r="J26" s="167"/>
    </row>
    <row r="27" spans="2:10" ht="16.5" hidden="1" thickBot="1">
      <c r="B27" s="158" t="s">
        <v>55</v>
      </c>
      <c r="C27" s="159">
        <v>2.5000000000000001E-2</v>
      </c>
      <c r="D27" s="160" t="s">
        <v>40</v>
      </c>
      <c r="E27" s="161"/>
      <c r="F27" s="161">
        <f>E27*C27</f>
        <v>0</v>
      </c>
      <c r="G27" s="161">
        <f>E27*G6</f>
        <v>0</v>
      </c>
      <c r="H27" s="161">
        <f>E27*H6</f>
        <v>0</v>
      </c>
      <c r="I27" s="161">
        <f>E27+F27+H27+G27</f>
        <v>0</v>
      </c>
      <c r="J27" s="162">
        <f>SUM(I27+I27*20/100)</f>
        <v>0</v>
      </c>
    </row>
    <row r="28" spans="2:10" ht="16.5" thickBot="1">
      <c r="B28" s="154"/>
      <c r="C28" s="163"/>
      <c r="D28" s="155"/>
      <c r="E28" s="164"/>
      <c r="F28" s="168"/>
      <c r="G28" s="169"/>
      <c r="H28" s="169"/>
      <c r="I28" s="170"/>
      <c r="J28" s="167"/>
    </row>
    <row r="29" spans="2:10" ht="16.5" thickBot="1">
      <c r="B29" s="171" t="s">
        <v>56</v>
      </c>
      <c r="C29" s="172">
        <v>2.5000000000000001E-2</v>
      </c>
      <c r="D29" s="173" t="s">
        <v>40</v>
      </c>
      <c r="E29" s="161">
        <f>Malls!M13</f>
        <v>95953.019799999995</v>
      </c>
      <c r="F29" s="161">
        <f>E29*C29</f>
        <v>2398.825495</v>
      </c>
      <c r="G29" s="161">
        <f>E29*G6</f>
        <v>7196.4764849999992</v>
      </c>
      <c r="H29" s="161">
        <f>E29*H6</f>
        <v>2398.825495</v>
      </c>
      <c r="I29" s="161">
        <f>E29+F29+G29+H29</f>
        <v>107947.147275</v>
      </c>
      <c r="J29" s="162">
        <f>SUM(I29+I29*20/100)</f>
        <v>129536.57673</v>
      </c>
    </row>
    <row r="30" spans="2:10" ht="16.5" thickBot="1">
      <c r="B30" s="154"/>
      <c r="C30" s="163"/>
      <c r="D30" s="155"/>
      <c r="E30" s="164"/>
      <c r="F30" s="174"/>
      <c r="G30" s="174"/>
      <c r="H30" s="174"/>
      <c r="I30" s="166"/>
      <c r="J30" s="167"/>
    </row>
    <row r="31" spans="2:10" ht="16.5" hidden="1" thickBot="1">
      <c r="B31" s="171" t="s">
        <v>57</v>
      </c>
      <c r="C31" s="172">
        <v>0.1</v>
      </c>
      <c r="D31" s="173" t="s">
        <v>40</v>
      </c>
      <c r="E31" s="161"/>
      <c r="F31" s="161">
        <f>E31*C31</f>
        <v>0</v>
      </c>
      <c r="G31" s="161">
        <f>E31*G6</f>
        <v>0</v>
      </c>
      <c r="H31" s="161">
        <f>E31*H6</f>
        <v>0</v>
      </c>
      <c r="I31" s="161">
        <f>E31+F31+H31+G31</f>
        <v>0</v>
      </c>
      <c r="J31" s="162">
        <f>SUM(I31+I31*20/100)</f>
        <v>0</v>
      </c>
    </row>
    <row r="32" spans="2:10" ht="16.5" hidden="1" thickBot="1">
      <c r="B32" s="149"/>
      <c r="C32" s="175"/>
      <c r="D32" s="176"/>
      <c r="E32" s="166"/>
      <c r="F32" s="166"/>
      <c r="G32" s="166"/>
      <c r="H32" s="166"/>
      <c r="I32" s="166"/>
      <c r="J32" s="167"/>
    </row>
    <row r="33" spans="2:10" ht="16.5" thickBot="1">
      <c r="B33" s="177" t="s">
        <v>43</v>
      </c>
      <c r="C33" s="178"/>
      <c r="D33" s="179" t="s">
        <v>40</v>
      </c>
      <c r="E33" s="180">
        <f t="shared" ref="E33:J33" si="1">SUM(E23:E32)</f>
        <v>95953.019799999995</v>
      </c>
      <c r="F33" s="180">
        <f t="shared" si="1"/>
        <v>2398.825495</v>
      </c>
      <c r="G33" s="180">
        <f t="shared" si="1"/>
        <v>7196.4764849999992</v>
      </c>
      <c r="H33" s="180">
        <f t="shared" si="1"/>
        <v>2398.825495</v>
      </c>
      <c r="I33" s="180">
        <f>SUM(I23:I32)</f>
        <v>107947.147275</v>
      </c>
      <c r="J33" s="181">
        <f t="shared" si="1"/>
        <v>129536.57673</v>
      </c>
    </row>
    <row r="34" spans="2:10" ht="15.75">
      <c r="B34" s="182"/>
      <c r="C34" s="182"/>
      <c r="D34" s="182"/>
      <c r="E34" s="183"/>
      <c r="F34" s="148"/>
      <c r="G34" s="148"/>
      <c r="H34" s="148"/>
      <c r="I34" s="183"/>
      <c r="J34" s="183"/>
    </row>
    <row r="35" spans="2:10" ht="15.75">
      <c r="B35" s="182"/>
      <c r="C35" s="148"/>
      <c r="D35" s="148"/>
      <c r="E35" s="148"/>
      <c r="F35" s="148"/>
      <c r="G35" s="148"/>
      <c r="H35" s="148"/>
      <c r="I35" s="148"/>
      <c r="J35" s="184"/>
    </row>
    <row r="36" spans="2:10" ht="15.75">
      <c r="B36" s="92"/>
      <c r="C36" s="185"/>
      <c r="D36" s="186"/>
      <c r="E36" s="123"/>
      <c r="F36" s="123"/>
      <c r="G36" s="123"/>
      <c r="H36" s="123"/>
      <c r="I36" s="123"/>
      <c r="J36" s="123"/>
    </row>
    <row r="37" spans="2:10" ht="15.75">
      <c r="B37" s="92"/>
      <c r="C37" s="187"/>
      <c r="D37" s="186"/>
      <c r="E37" s="92"/>
      <c r="F37" s="92"/>
      <c r="G37" s="92"/>
      <c r="H37" s="92"/>
      <c r="I37" s="92"/>
      <c r="J37" s="92"/>
    </row>
    <row r="38" spans="2:10" ht="15.75">
      <c r="B38" s="92"/>
      <c r="C38" s="187"/>
      <c r="D38" s="186"/>
      <c r="E38" s="92"/>
      <c r="F38" s="92"/>
      <c r="G38" s="92"/>
      <c r="H38" s="92"/>
      <c r="I38" s="92"/>
      <c r="J38" s="92"/>
    </row>
    <row r="39" spans="2:10" ht="15.75">
      <c r="B39" s="92"/>
      <c r="C39" s="187"/>
      <c r="D39" s="186"/>
      <c r="E39" s="92"/>
      <c r="F39" s="92"/>
      <c r="G39" s="92"/>
      <c r="H39" s="92"/>
      <c r="I39" s="92"/>
      <c r="J39" s="92"/>
    </row>
    <row r="40" spans="2:10" ht="15.75">
      <c r="B40" s="92"/>
      <c r="C40" s="187"/>
      <c r="D40" s="186"/>
      <c r="E40" s="92"/>
      <c r="F40" s="92"/>
      <c r="G40" s="92"/>
      <c r="H40" s="92"/>
      <c r="I40" s="92"/>
      <c r="J40" s="92"/>
    </row>
    <row r="41" spans="2:10" ht="15.75">
      <c r="B41" s="92"/>
      <c r="C41" s="187"/>
      <c r="D41" s="186"/>
      <c r="E41" s="92"/>
      <c r="F41" s="92"/>
      <c r="G41" s="92"/>
      <c r="H41" s="92"/>
      <c r="I41" s="92"/>
      <c r="J41" s="92"/>
    </row>
    <row r="42" spans="2:10" ht="15.75">
      <c r="B42" s="92"/>
      <c r="C42" s="187"/>
      <c r="D42" s="186"/>
      <c r="E42" s="92"/>
      <c r="F42" s="92"/>
      <c r="G42" s="92"/>
      <c r="H42" s="92"/>
      <c r="I42" s="92"/>
      <c r="J42" s="92"/>
    </row>
    <row r="43" spans="2:10" ht="15.75">
      <c r="B43" s="92"/>
      <c r="C43" s="187"/>
      <c r="D43" s="186"/>
      <c r="E43" s="92"/>
      <c r="F43" s="92"/>
      <c r="G43" s="92"/>
      <c r="H43" s="92"/>
      <c r="I43" s="92"/>
      <c r="J43" s="92"/>
    </row>
    <row r="44" spans="2:10" ht="13.5" customHeight="1">
      <c r="B44" s="92"/>
      <c r="C44" s="187"/>
      <c r="D44" s="186"/>
      <c r="E44" s="92"/>
      <c r="F44" s="92"/>
      <c r="G44" s="92"/>
      <c r="H44" s="92"/>
      <c r="I44" s="92"/>
      <c r="J44" s="92"/>
    </row>
    <row r="45" spans="2:10" ht="15.75">
      <c r="B45" s="92"/>
      <c r="C45" s="187"/>
      <c r="D45" s="186"/>
      <c r="E45" s="92"/>
      <c r="F45" s="92"/>
      <c r="G45" s="92"/>
      <c r="H45" s="92"/>
      <c r="I45" s="92"/>
      <c r="J45" s="92"/>
    </row>
    <row r="46" spans="2:10" ht="15.75">
      <c r="B46" s="92"/>
      <c r="C46" s="187"/>
      <c r="D46" s="186"/>
      <c r="E46" s="92"/>
      <c r="F46" s="92"/>
      <c r="G46" s="92"/>
      <c r="H46" s="92"/>
      <c r="I46" s="92"/>
      <c r="J46" s="92"/>
    </row>
    <row r="47" spans="2:10" ht="15.75">
      <c r="B47" s="92"/>
      <c r="C47" s="92"/>
      <c r="D47" s="188"/>
      <c r="E47" s="92"/>
      <c r="F47" s="92"/>
      <c r="G47" s="92"/>
      <c r="H47" s="92"/>
      <c r="I47" s="92"/>
      <c r="J47" s="92"/>
    </row>
    <row r="48" spans="2:10" ht="15.75">
      <c r="B48" s="92"/>
      <c r="C48" s="92"/>
      <c r="D48" s="188"/>
      <c r="E48" s="92"/>
      <c r="F48" s="92"/>
      <c r="G48" s="92"/>
      <c r="H48" s="92"/>
      <c r="I48" s="92"/>
      <c r="J48" s="92"/>
    </row>
    <row r="49" spans="3:5" ht="15.75">
      <c r="C49" s="92"/>
      <c r="D49" s="188"/>
      <c r="E49" s="92"/>
    </row>
    <row r="50" spans="3:5" ht="15.75">
      <c r="C50" s="92"/>
      <c r="D50" s="188"/>
      <c r="E50" s="92"/>
    </row>
    <row r="51" spans="3:5" ht="15.75">
      <c r="C51" s="92"/>
      <c r="D51" s="188"/>
      <c r="E51" s="92"/>
    </row>
    <row r="52" spans="3:5" ht="15.75">
      <c r="C52" s="185"/>
      <c r="D52" s="186"/>
      <c r="E52" s="92"/>
    </row>
    <row r="53" spans="3:5" ht="15.75">
      <c r="C53" s="185"/>
      <c r="D53" s="186"/>
      <c r="E53" s="95"/>
    </row>
    <row r="54" spans="3:5" ht="15.75">
      <c r="C54" s="187"/>
      <c r="D54" s="186"/>
      <c r="E54" s="95"/>
    </row>
    <row r="55" spans="3:5" ht="15.75" hidden="1">
      <c r="C55" s="187"/>
      <c r="D55" s="186"/>
      <c r="E55" s="95"/>
    </row>
    <row r="56" spans="3:5" ht="15.75">
      <c r="C56" s="187"/>
      <c r="D56" s="186"/>
      <c r="E56" s="95"/>
    </row>
    <row r="57" spans="3:5" ht="15.75">
      <c r="C57" s="187"/>
      <c r="D57" s="186"/>
      <c r="E57" s="95"/>
    </row>
    <row r="58" spans="3:5" ht="15.75">
      <c r="C58" s="187"/>
      <c r="D58" s="186"/>
      <c r="E58" s="95"/>
    </row>
    <row r="59" spans="3:5" ht="15.75">
      <c r="C59" s="92"/>
      <c r="D59" s="188"/>
      <c r="E59" s="92"/>
    </row>
    <row r="60" spans="3:5" ht="15.75">
      <c r="C60" s="92"/>
      <c r="D60" s="188"/>
      <c r="E60" s="92"/>
    </row>
    <row r="61" spans="3:5" ht="15.75">
      <c r="C61" s="92"/>
      <c r="D61" s="188"/>
      <c r="E61" s="92"/>
    </row>
    <row r="62" spans="3:5" ht="15.75">
      <c r="C62" s="92"/>
      <c r="D62" s="188"/>
      <c r="E62" s="92"/>
    </row>
    <row r="63" spans="3:5" ht="15.75">
      <c r="C63" s="92"/>
      <c r="D63" s="188"/>
      <c r="E63" s="92"/>
    </row>
    <row r="64" spans="3:5" ht="15.75">
      <c r="C64" s="92"/>
      <c r="D64" s="188"/>
      <c r="E64" s="92"/>
    </row>
    <row r="65" spans="3:4" ht="15.75">
      <c r="C65" s="92"/>
      <c r="D65" s="188"/>
    </row>
    <row r="66" spans="3:4" ht="15.75">
      <c r="C66" s="92"/>
      <c r="D66" s="188"/>
    </row>
    <row r="67" spans="3:4" ht="15.75">
      <c r="C67" s="92"/>
      <c r="D67" s="188"/>
    </row>
    <row r="68" spans="3:4" ht="15.75">
      <c r="C68" s="92"/>
      <c r="D68" s="188"/>
    </row>
    <row r="69" spans="3:4" ht="15.75">
      <c r="C69" s="187"/>
      <c r="D69" s="186"/>
    </row>
    <row r="70" spans="3:4" ht="15.75">
      <c r="C70" s="187"/>
      <c r="D70" s="186"/>
    </row>
    <row r="71" spans="3:4" ht="15.75">
      <c r="C71" s="187"/>
      <c r="D71" s="186"/>
    </row>
    <row r="72" spans="3:4" ht="15.75" hidden="1">
      <c r="C72" s="187"/>
      <c r="D72" s="186"/>
    </row>
    <row r="73" spans="3:4" ht="15.75">
      <c r="C73" s="187"/>
      <c r="D73" s="186"/>
    </row>
    <row r="74" spans="3:4" ht="15.75">
      <c r="C74" s="187"/>
      <c r="D74" s="186"/>
    </row>
    <row r="86" spans="2:5" ht="15.75" hidden="1">
      <c r="B86" s="92"/>
      <c r="C86" s="92"/>
      <c r="D86" s="92"/>
      <c r="E86" s="92"/>
    </row>
    <row r="87" spans="2:5" ht="15.75" hidden="1">
      <c r="B87" s="92" t="s">
        <v>58</v>
      </c>
      <c r="C87" s="189"/>
      <c r="D87" s="189"/>
      <c r="E87" s="190"/>
    </row>
    <row r="88" spans="2:5" ht="15.75" hidden="1">
      <c r="B88" s="92" t="s">
        <v>59</v>
      </c>
      <c r="C88" s="189"/>
      <c r="D88" s="109"/>
      <c r="E88" s="109"/>
    </row>
    <row r="89" spans="2:5" ht="15.75" hidden="1">
      <c r="B89" s="92" t="s">
        <v>60</v>
      </c>
      <c r="C89" s="190"/>
      <c r="D89" s="109"/>
      <c r="E89" s="109"/>
    </row>
    <row r="90" spans="2:5" ht="15.75" hidden="1">
      <c r="B90" s="92" t="s">
        <v>61</v>
      </c>
      <c r="C90" s="190"/>
      <c r="D90" s="109"/>
      <c r="E90" s="109"/>
    </row>
    <row r="91" spans="2:5" ht="15.75" hidden="1">
      <c r="B91" s="92"/>
      <c r="C91" s="92"/>
      <c r="D91" s="92"/>
      <c r="E91" s="92"/>
    </row>
    <row r="92" spans="2:5" ht="15.75" hidden="1">
      <c r="B92" s="92"/>
      <c r="C92" s="92"/>
      <c r="D92" s="92"/>
      <c r="E92" s="92"/>
    </row>
    <row r="93" spans="2:5" ht="15.75" hidden="1">
      <c r="B93" s="92" t="s">
        <v>33</v>
      </c>
      <c r="C93" s="191">
        <f>C89</f>
        <v>0</v>
      </c>
      <c r="D93" s="92"/>
      <c r="E93" s="92"/>
    </row>
    <row r="94" spans="2:5" ht="15.75" hidden="1">
      <c r="B94" s="92" t="s">
        <v>62</v>
      </c>
      <c r="C94" s="191">
        <f>C93*1.2</f>
        <v>0</v>
      </c>
      <c r="D94" s="92"/>
      <c r="E94" s="92"/>
    </row>
    <row r="95" spans="2:5" ht="15.75" hidden="1">
      <c r="B95" s="92"/>
      <c r="C95" s="92"/>
      <c r="D95" s="92"/>
      <c r="E95" s="92"/>
    </row>
    <row r="96" spans="2:5" ht="15.75">
      <c r="B96" s="92"/>
      <c r="C96" s="92"/>
      <c r="D96" s="92"/>
      <c r="E96" s="92"/>
    </row>
  </sheetData>
  <mergeCells count="2">
    <mergeCell ref="B2:J2"/>
    <mergeCell ref="B3:J3"/>
  </mergeCells>
  <pageMargins left="0.39" right="0.17" top="0.37" bottom="0.41" header="0.18" footer="0.3"/>
  <pageSetup scale="78" orientation="landscape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JPSqezpYb5Uz/5zN5GyT+rVLbFlqNPpmdnHndQkikdM=</DigestValue>
    </Reference>
    <Reference Type="http://www.w3.org/2000/09/xmldsig#Object" URI="#idOfficeObject">
      <DigestMethod Algorithm="http://www.w3.org/2001/04/xmlenc#sha256"/>
      <DigestValue>0hOL/3A2o8BrbvznyvmnaK/9PEE/e+8upTK66tjw0ow=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m3kY54p/UN5gQcEsmxF96t/lC7EArZ1SIBN1DdxnUL4=</DigestValue>
    </Reference>
    <Reference Type="http://www.w3.org/2000/09/xmldsig#Object" URI="#idValidSigLnImg">
      <DigestMethod Algorithm="http://www.w3.org/2001/04/xmlenc#sha256"/>
      <DigestValue>6BN9XOerWdi5FYjNgJebFWufQpZi0VH4mOuROQ8ApB4=</DigestValue>
    </Reference>
    <Reference Type="http://www.w3.org/2000/09/xmldsig#Object" URI="#idInvalidSigLnImg">
      <DigestMethod Algorithm="http://www.w3.org/2001/04/xmlenc#sha256"/>
      <DigestValue>qP8Rnbu+aN7A+8sXcGCyTogvVJm+68Bf5UGgzaRmBsU=</DigestValue>
    </Reference>
  </SignedInfo>
  <SignatureValue>hyY8CjzzuimerQNf0MeBe9SHFWLtQiuUcPPO9iQyZ8zB8UpMGTw0AtjwQpRJbd1SALgclA9iGSa/
3UUB2YUFiB7NZbAGM/zqPi4APTGRLY3cxEF6GkQrOtJzhc4BTJBsIDFhGQB1fZUzoB6GW/Fvm9+A
hxRxOgGkPB5siITRiGCiK0WYh1THzwGEqoeuOfJuA7B0Jd9tE6VITMz2XTlRh064avKJFB3zAoBc
05/XcAdJbl4R/OkBzGMIFRgECGoY1jfrHj8L7wKqr/FpL1xP1tzQNFRv43i8IwMOt1h1VnIK/K7Z
fDXU0qacGFG5lm53hqZRFVKYtSkPTVvAXhm1aA==</SignatureValue>
  <KeyInfo>
    <X509Data>
      <X509Certificate>MIIG4TCCBMmgAwIBAgIEI8XHpjANBgkqhkiG9w0BAQsFADB4MQswCQYDVQQGEwJCRzEYMBYGA1UEYRMPTlRSQkctMjAxMjMwNDI2MRIwEAYDVQQKEwlCT1JJQ0EgQUQxEDAOBgNVBAsTB0ItVHJ1c3QxKTAnBgNVBAMTIEItVHJ1c3QgT3BlcmF0aW9uYWwgUXVhbGlmaWVkIENBMB4XDTIwMDMyMDAwMDAwMFoXDTIxMDMyMDAwMDAwMFowgY4xHzAdBgkqhkiG9w0BCQEWEGplZ2xvdkBnbWFpbC5jb20xDzANBgNVBAQTBkplZ2xvdjERMA8GA1UEKhMIVmxhZGltaXIxGTAXBgNVBAUTEFBOT0JHLTU5MDQyMjg1MDAxHzAdBgNVBAMTFlZsYWRpbWlyIEl2YW5vdiBKZWdsb3YxCzAJBgNVBAYTAkJHMIIBIjANBgkqhkiG9w0BAQEFAAOCAQ8AMIIBCgKCAQEAvq8BzDDbxQWyQ7DcWbD1y11zLXVapm2uqvwya9WaZfTc9rmjW+ewDsf0Qn/1JqTPEP/PWgZOA+8bobjCYux0rrFO5BjzhbpZkZ2ptPC1jH78T9EjVcFzjzkroZfl0rmrh0hs5nNAZIhajnstpGppWLvFMC+M02NFOAbj7YF5jiutyBJxTbm6/a9Zrxf5OiCpbebgoALkFSc4DuhE39G+S8dd4cLNp1VxlzyHiWBK9UAjVd4Bab1XZ5EjxHqNvIkims7hbaF2l+eBhzsp26LSSjFr2TWCWcBsHOuT0G0usKg2AJusqAz5LkRQlI5uVHLxx8esyZBEeK919RJHXcPQ7QIDAQABo4ICWjCCAlYwHQYDVR0OBBYEFNHMmYWVaOBGZNmcxmeTJMC1Drf/MB8GA1UdIwQYMBaAFCfPCEME8MWDN2eBF038BebbZYuwMCEGA1UdEgQaMBiGFmh0dHA6Ly93d3cuYi10cnVzdC5vcmcwCQYDVR0TBAIwADBhBgNVHSAEWjBYMEEGCysGAQQB+3YBBgEBMDIwMAYIKwYBBQUHAgEWJGh0dHA6Ly93d3cuYi10cnVzdC5vcmcvZG9jdW1lbnRzL2NwczAIBgYEAIswAQEwCQYHBACL7EABAjAOBgNVHQ8BAf8EBAMCBeAwHQYDVR0lBBYwFAYIKwYBBQUHAwIGCCsGAQUFBwMEMEwGA1UdHwRFMEMwQaA/oD2GO2h0dHA6Ly9jcmwuYi10cnVzdC5vcmcvcmVwb3NpdG9yeS9CLVRydXN0T3BlcmF0aW9uYWxRQ0EuY3JsMHsGCCsGAQUFBwEBBG8wbTAjBggrBgEFBQcwAYYXaHR0cDovL29jc3AuYi10cnVzdC5vcmcwRgYIKwYBBQUHMAKGOmh0dHA6Ly9jYS5iLXRydXN0Lm9yZy9yZXBvc2l0b3J5L0ItVHJ1c3RPcGVyYXRpb25hbFFDQS5jZXIwgYgGCCsGAQUFBwEDBHwwejAVBggrBgEFBQcLAjAJBgcEAIvsSQEBMAgGBgQAjkYBATAIBgYEAI5GAQQwOAYGBACORgEFMC4wLBYmaHR0cHM6Ly93d3cuYi10cnVzdC5vcmcvcGRzL3Bkc19lbi5wZGYTAmVuMBMGBgQAjkYBBjAJBgcEAI5GAQYBMA0GCSqGSIb3DQEBCwUAA4ICAQBjURVL8Bt/Y7ND+TZDt7pR9Cz4gGiEAnM1PX/sXKQn0WfhU9bni9cpScirB1V/32nBb4RZQ04KHarQflOWlre52n17zzuZtHM8niBbLpxwt5S2c6AqFnytYWn2NkylPZRFh9qSWyUnTLlFTar5E4HEX3UWsm+SeANsMUC2YIoW9aStAGIeTYVGYCWcFqIvTtUBPiwLP/6n029m9HHRSvplc2Z02YtJgqR5J1g4o2TlaaZGA0KB0t2RG3/ej5gAOaSk5KD5MKguyhOFbc1PcTWJ5FHNsdfkxBHFTgLmXu7JGvAHAIHDT5Fc5+juaXK7D5FDXnLTYls5RrlRmwgN4GN9ZskUgOgbwcdGwdHyrshG9FBGUmOFvtuog/h/cqGhUnHRMAVwbNu9IPUyGmVWV9BGIhM/yBd8htFomKzLA/pPDTY8l2prVnZ4zd2nzQcMMiLo7ySvu37ctR1iDZhYh5uovhmNuUyJBYHMuF/Ll7vEoqk+trXfUaetdokG3JyuOTuXKDcwr7wnRtX1o3As6djbxHihGJz1xBGEZT4BlJkQBamFgN3/ljiWrM31iiNdFr7JD/k4NE5ydzT0X04iXYXZIz9G3uKzB380F9fT8W5SjhwVdh3NLCNVBumTixQ1A02VCxyOO0h0377pVP4jS8JY8bNv7UMux7ekSwgWcJnHY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9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9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0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oU4soOUDBRUbWhfMsDYJZ5CWnxiSjWOJ1276zbkIB08=</DigestValue>
      </Reference>
      <Reference URI="/xl/calcChain.xml?ContentType=application/vnd.openxmlformats-officedocument.spreadsheetml.calcChain+xml">
        <DigestMethod Algorithm="http://www.w3.org/2001/04/xmlenc#sha256"/>
        <DigestValue>23IBNC0sH90nNgfp1i+5V+0jy8nFfyAeqpJinS1p3H0=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RfCw+s4szAgVKozXTy/KWkSJGgCDqBfBPiw5Uq5UF6c=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l6JraaIXAVuwMYOuu4ponXXW0OslP+GOLKPxtlDY2gQ=</DigestValue>
      </Reference>
      <Reference URI="/xl/drawings/drawing1.xml?ContentType=application/vnd.openxmlformats-officedocument.drawing+xml">
        <DigestMethod Algorithm="http://www.w3.org/2001/04/xmlenc#sha256"/>
        <DigestValue>WnHK6lwVt70repq//3fpqMilCzeBKT4TEfUNdR1ixpY=</DigestValue>
      </Reference>
      <Reference URI="/xl/drawings/vmlDrawing1.vml?ContentType=application/vnd.openxmlformats-officedocument.vmlDrawing">
        <DigestMethod Algorithm="http://www.w3.org/2001/04/xmlenc#sha256"/>
        <DigestValue>EISdwDwbL/gj7MdisuxGAGnGfiYIqzrZ9EL0eYLAOK0=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phRfM1XzrHosvT1a2lbH+Wz2HToluHG/XE9OYk+8/2U=</DigestValue>
      </Reference>
      <Reference URI="/xl/externalLinks/_rels/externalLink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UrCua/qalXDIFVHCViu3MaBQBUqwvH/WgWLBE5dFnm4=</DigestValue>
      </Reference>
      <Reference URI="/xl/externalLinks/_rels/externalLink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AKoH6EnpMHLwAtEJKqEACEUJCtLn0jS4CIk/Y1DO/JM=</DigestValue>
      </Reference>
      <Reference URI="/xl/externalLinks/_rels/externalLink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x8KD8EPi/fsxUrTOrg9Qo9/HYHyg0F03qv/9AFGSDeg=</DigestValue>
      </Reference>
      <Reference URI="/xl/externalLinks/_rels/externalLink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4So/SMlyJLKfTeCDYIoJk+pEIG0SYAvSIrSDZZLxeDU=</DigestValue>
      </Reference>
      <Reference URI="/xl/externalLinks/_rels/externalLink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S0b5eXhgeFesEqMMK54Fb8kTdMksLl8adGG+7rJXQic=</DigestValue>
      </Reference>
      <Reference URI="/xl/externalLinks/_rels/externalLink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nxbwsenWG2T7ocgz0Z4nV5hKMF6Ph6L9uZDSVplNlwE=</DigestValue>
      </Reference>
      <Reference URI="/xl/externalLinks/_rels/externalLink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bAl+mQURVdNxb+FKObHKn6FezBqENOJyGoQhZbAKwCg=</DigestValue>
      </Reference>
      <Reference URI="/xl/externalLinks/_rels/externalLink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km/sJxgoSfonSOm0/UJh+4tewhXVg04Fl2WvN37LdBE=</DigestValue>
      </Reference>
      <Reference URI="/xl/externalLinks/_rels/externalLink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jmaxWTUllslNKWP79HScDSmKoDhIUQ1ppalFMPbNNhY=</DigestValue>
      </Reference>
      <Reference URI="/xl/externalLinks/_rels/externalLink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bRJl9B88ExF1ksh+Chua2oFjkX4bFqIMGC9XzxFadAA=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ORtNgm82TL5TLrPD91ciXNbQRiJlnHgdP4dvt6BaBLA=</DigestValue>
      </Reference>
      <Reference URI="/xl/externalLinks/_rels/externalLink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DbF/xRVcHkFx1If65V9jmRLoB+FHaOncQ/xBWfnS+xo=</DigestValue>
      </Reference>
      <Reference URI="/xl/externalLinks/_rels/externalLink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WRBq+U7o8SDBYFMgiLJeQHjJ/qGTdjja/OLVJ2FROQo=</DigestValue>
      </Reference>
      <Reference URI="/xl/externalLinks/_rels/externalLink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rUg9yA7gvmkSLJq0TqGUJNDTf0ZWRMaVBo5JVjxpC34=</DigestValue>
      </Reference>
      <Reference URI="/xl/externalLinks/_rels/externalLink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UO3cL77fd4cKGBg1Xm0GDkgNQa1HvUjS5lF4rzh2Ask=</DigestValue>
      </Reference>
      <Reference URI="/xl/externalLinks/_rels/externalLink2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34yVJoUxdbWts5DSQ6mBvtOJJ2A3ru+8qS9FSHmeIqg=</DigestValue>
      </Reference>
      <Reference URI="/xl/externalLinks/_rels/externalLink2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EQc4fqRkgMdRXGDbfmcLIE/IYqBI5K+JNF7/Htqb6cA=</DigestValue>
      </Reference>
      <Reference URI="/xl/externalLinks/_rels/externalLink2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DB4OASQUf9Birae2H/EwYKGYMtlG0eT95boTVchK14M=</DigestValue>
      </Reference>
      <Reference URI="/xl/externalLinks/_rels/externalLink2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k9wW66dOXfUTMBvgyz2ucwg6qUGMNjxpQuRmmoEdKus=</DigestValue>
      </Reference>
      <Reference URI="/xl/externalLinks/_rels/externalLink2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gjawxl2KZTJPB6SQr7dHlOCjyR+QDYJdOveCzlfCSWU=</DigestValue>
      </Reference>
      <Reference URI="/xl/externalLinks/_rels/externalLink2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D6t/qoaH3kbgibJIPg6coUjk+ZSb4waebM+rf1ZUPno=</DigestValue>
      </Reference>
      <Reference URI="/xl/externalLinks/_rels/externalLink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6c/tn+E75Xt9ZErJITMY3LWczXeSEFCTKDTfg/Rl/EQ=</DigestValue>
      </Reference>
      <Reference URI="/xl/externalLinks/_rels/externalLink3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LCiF5aceStsZiMy3pcFhoS8QTenKxx8KoT3lEWetU+g=</DigestValue>
      </Reference>
      <Reference URI="/xl/externalLinks/_rels/externalLink3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WwAuyUyWVzv5q6hTvF3IQ7N+uWnVk7GLkY3AKt94PuE=</DigestValue>
      </Reference>
      <Reference URI="/xl/externalLinks/_rels/externalLink3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QuBeGD0dW9uLSfSzLqXXqoNksWXRjMZbhi8y+jxgZYU=</DigestValue>
      </Reference>
      <Reference URI="/xl/externalLinks/_rels/externalLink3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lm0Gqa0SW8GNbc6UeFwP9hX1c3G4S1W61KYqreBMNHg=</DigestValue>
      </Reference>
      <Reference URI="/xl/externalLinks/_rels/externalLink3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JemQYZNMXIJ4DnliUCYjHDw2Rx0QyQSlhcfb7QxvSYg=</DigestValue>
      </Reference>
      <Reference URI="/xl/externalLinks/_rels/externalLink3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r5if4M5EtBPT5zDIbL7AdcQp3fnLTPrNQpo/mJJBLHE=</DigestValue>
      </Reference>
      <Reference URI="/xl/externalLinks/_rels/externalLink3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dt2Gu6BuY9oS/C7cU0DjF2pAKDnxfNIWhjieCEF5XJ4=</DigestValue>
      </Reference>
      <Reference URI="/xl/externalLinks/_rels/externalLink3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3Tr7Jsoxe1nbBpeKZinxWVgXMh991bqPvXmsstlmOvI=</DigestValue>
      </Reference>
      <Reference URI="/xl/externalLinks/_rels/externalLink3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9kBOjhIvlPzzayej4lZISWAChcyQzfKq2lLJ7EqtuAg=</DigestValue>
      </Reference>
      <Reference URI="/xl/externalLinks/_rels/externalLink3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CKITE79bORrXiei1ROC+bQp1RV92VzxV7qXoHjJl+Ts=</DigestValue>
      </Reference>
      <Reference URI="/xl/externalLinks/_rels/externalLink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yKDQie/7KIQUb5cmi6R2E6vEzrLuH8w1q2q4/bjqNuw=</DigestValue>
      </Reference>
      <Reference URI="/xl/externalLinks/_rels/externalLink4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LNIU5lA7MgQy7JfO8OUc8J3l86qUyGMfigfxtHxfNFA=</DigestValue>
      </Reference>
      <Reference URI="/xl/externalLinks/_rels/externalLink4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bIhdSjp800eiqsaqc1su6LBPUoRv5p0yZzbOchLSGGc=</DigestValue>
      </Reference>
      <Reference URI="/xl/externalLinks/_rels/externalLink4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TMGIqH1p719jkyDtaRF9Y5ast2H9J2fkXVasZfNY2cU=</DigestValue>
      </Reference>
      <Reference URI="/xl/externalLinks/_rels/externalLink4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9G9E+G1L+fpZmcmPFfIzecesKmOJKzLI3ZDL7QlIBz0=</DigestValue>
      </Reference>
      <Reference URI="/xl/externalLinks/_rels/externalLink4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nBD42DsOBNBG6yVg5N5PYA5pJu/hgP/zc5mWQ+tIWd8=</DigestValue>
      </Reference>
      <Reference URI="/xl/externalLinks/_rels/externalLink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XYYUoJAmvl6jllQliNQa+NBceL5YuKgALti/Zpj3IGo=</DigestValue>
      </Reference>
      <Reference URI="/xl/externalLinks/_rels/externalLink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QWwmIYgfD65eaMxf1JVRcYkt1qEqj51nn5PAJlisSXE=</DigestValue>
      </Reference>
      <Reference URI="/xl/externalLinks/_rels/externalLink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xDy1IKOVUPoN1BLJklXs8G9+0mW41KUQlJh0LvFu+G0=</DigestValue>
      </Reference>
      <Reference URI="/xl/externalLinks/_rels/externalLink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iK4dIFLIzTOJ0GcnQd3B08ExlYVIxXq/8HHKZkoK9x4=</DigestValue>
      </Reference>
      <Reference URI="/xl/externalLinks/_rels/externalLink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X44HUeLfLXELnP6vgOjnVhdaEcS8wiCfXiwqKq7ysEg=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/wni1vYqZ/YnmjmBtnbbn1x8eiS8PZoEjgXJO2ieEdk=</DigestValue>
      </Reference>
      <Reference URI="/xl/externalLinks/externalLink10.xml?ContentType=application/vnd.openxmlformats-officedocument.spreadsheetml.externalLink+xml">
        <DigestMethod Algorithm="http://www.w3.org/2001/04/xmlenc#sha256"/>
        <DigestValue>5JXn8eG3YgG5CpQk/fG8wBO6fyk0Uv7M4Cgl/kaFy7Q=</DigestValue>
      </Reference>
      <Reference URI="/xl/externalLinks/externalLink11.xml?ContentType=application/vnd.openxmlformats-officedocument.spreadsheetml.externalLink+xml">
        <DigestMethod Algorithm="http://www.w3.org/2001/04/xmlenc#sha256"/>
        <DigestValue>MfnYWle7a845LzLyYVYHuK6rNq9tPpqxwK0elvkmxaU=</DigestValue>
      </Reference>
      <Reference URI="/xl/externalLinks/externalLink12.xml?ContentType=application/vnd.openxmlformats-officedocument.spreadsheetml.externalLink+xml">
        <DigestMethod Algorithm="http://www.w3.org/2001/04/xmlenc#sha256"/>
        <DigestValue>OK5JUDZwi2GuDwarzroj/oQSHHBxAjj+FhlxfL461Yw=</DigestValue>
      </Reference>
      <Reference URI="/xl/externalLinks/externalLink13.xml?ContentType=application/vnd.openxmlformats-officedocument.spreadsheetml.externalLink+xml">
        <DigestMethod Algorithm="http://www.w3.org/2001/04/xmlenc#sha256"/>
        <DigestValue>xevOqB9kL1qdpJG+nZm4AMvYlnKzdzBTPOsTZ8pQ8wQ=</DigestValue>
      </Reference>
      <Reference URI="/xl/externalLinks/externalLink14.xml?ContentType=application/vnd.openxmlformats-officedocument.spreadsheetml.externalLink+xml">
        <DigestMethod Algorithm="http://www.w3.org/2001/04/xmlenc#sha256"/>
        <DigestValue>W0Qcgs7HgSNhZKR3do6ruNDyYjKiQleLSl+usLeJ6eY=</DigestValue>
      </Reference>
      <Reference URI="/xl/externalLinks/externalLink15.xml?ContentType=application/vnd.openxmlformats-officedocument.spreadsheetml.externalLink+xml">
        <DigestMethod Algorithm="http://www.w3.org/2001/04/xmlenc#sha256"/>
        <DigestValue>W0Qcgs7HgSNhZKR3do6ruNDyYjKiQleLSl+usLeJ6eY=</DigestValue>
      </Reference>
      <Reference URI="/xl/externalLinks/externalLink16.xml?ContentType=application/vnd.openxmlformats-officedocument.spreadsheetml.externalLink+xml">
        <DigestMethod Algorithm="http://www.w3.org/2001/04/xmlenc#sha256"/>
        <DigestValue>pSRWKiUYHsji5sAXHe7DBySOwupyowx/TtNqVLZwylo=</DigestValue>
      </Reference>
      <Reference URI="/xl/externalLinks/externalLink17.xml?ContentType=application/vnd.openxmlformats-officedocument.spreadsheetml.externalLink+xml">
        <DigestMethod Algorithm="http://www.w3.org/2001/04/xmlenc#sha256"/>
        <DigestValue>ah60T3Iq/hU/sJnBX8x3awlL9GRtJirZLzk7l3La07g=</DigestValue>
      </Reference>
      <Reference URI="/xl/externalLinks/externalLink18.xml?ContentType=application/vnd.openxmlformats-officedocument.spreadsheetml.externalLink+xml">
        <DigestMethod Algorithm="http://www.w3.org/2001/04/xmlenc#sha256"/>
        <DigestValue>OpAjEQmHYt3vr7RHIoVWGSqRVBo/L4WSLZDA+tfXwmI=</DigestValue>
      </Reference>
      <Reference URI="/xl/externalLinks/externalLink19.xml?ContentType=application/vnd.openxmlformats-officedocument.spreadsheetml.externalLink+xml">
        <DigestMethod Algorithm="http://www.w3.org/2001/04/xmlenc#sha256"/>
        <DigestValue>jwLuOpHPieSJr/1TQaEiiMuoGRx2Xz/HDhepxE/yfvk=</DigestValue>
      </Reference>
      <Reference URI="/xl/externalLinks/externalLink2.xml?ContentType=application/vnd.openxmlformats-officedocument.spreadsheetml.externalLink+xml">
        <DigestMethod Algorithm="http://www.w3.org/2001/04/xmlenc#sha256"/>
        <DigestValue>/wni1vYqZ/YnmjmBtnbbn1x8eiS8PZoEjgXJO2ieEdk=</DigestValue>
      </Reference>
      <Reference URI="/xl/externalLinks/externalLink20.xml?ContentType=application/vnd.openxmlformats-officedocument.spreadsheetml.externalLink+xml">
        <DigestMethod Algorithm="http://www.w3.org/2001/04/xmlenc#sha256"/>
        <DigestValue>jwLuOpHPieSJr/1TQaEiiMuoGRx2Xz/HDhepxE/yfvk=</DigestValue>
      </Reference>
      <Reference URI="/xl/externalLinks/externalLink21.xml?ContentType=application/vnd.openxmlformats-officedocument.spreadsheetml.externalLink+xml">
        <DigestMethod Algorithm="http://www.w3.org/2001/04/xmlenc#sha256"/>
        <DigestValue>qoZ3SXCA4IS0GrWvmmHYvMiix+qqGNJI5X6t/MraEE0=</DigestValue>
      </Reference>
      <Reference URI="/xl/externalLinks/externalLink22.xml?ContentType=application/vnd.openxmlformats-officedocument.spreadsheetml.externalLink+xml">
        <DigestMethod Algorithm="http://www.w3.org/2001/04/xmlenc#sha256"/>
        <DigestValue>Ry22QNf2yYPuWJLHD8O0iFAdlmad6YceCeEG/Un4a+4=</DigestValue>
      </Reference>
      <Reference URI="/xl/externalLinks/externalLink23.xml?ContentType=application/vnd.openxmlformats-officedocument.spreadsheetml.externalLink+xml">
        <DigestMethod Algorithm="http://www.w3.org/2001/04/xmlenc#sha256"/>
        <DigestValue>9w2ms+1O0ZAsrJWw7Av6BwNVRWnNB4K2+0QcIRf1rSo=</DigestValue>
      </Reference>
      <Reference URI="/xl/externalLinks/externalLink24.xml?ContentType=application/vnd.openxmlformats-officedocument.spreadsheetml.externalLink+xml">
        <DigestMethod Algorithm="http://www.w3.org/2001/04/xmlenc#sha256"/>
        <DigestValue>q/7XWunrkZZmZdSmjiC2D1C47ajZ6jASoL7GvMBZqUE=</DigestValue>
      </Reference>
      <Reference URI="/xl/externalLinks/externalLink25.xml?ContentType=application/vnd.openxmlformats-officedocument.spreadsheetml.externalLink+xml">
        <DigestMethod Algorithm="http://www.w3.org/2001/04/xmlenc#sha256"/>
        <DigestValue>OPoXXGN9UbIgl0kBMyRu8c11X8DjHt1ooEEZFQ5TQtA=</DigestValue>
      </Reference>
      <Reference URI="/xl/externalLinks/externalLink26.xml?ContentType=application/vnd.openxmlformats-officedocument.spreadsheetml.externalLink+xml">
        <DigestMethod Algorithm="http://www.w3.org/2001/04/xmlenc#sha256"/>
        <DigestValue>b6PbjLU3O2yTf96O2Up7VWLf1MlL9PYZ18vjPKixP+k=</DigestValue>
      </Reference>
      <Reference URI="/xl/externalLinks/externalLink27.xml?ContentType=application/vnd.openxmlformats-officedocument.spreadsheetml.externalLink+xml">
        <DigestMethod Algorithm="http://www.w3.org/2001/04/xmlenc#sha256"/>
        <DigestValue>laV20Z7Q2PUlFycDjTAi8XOSOtLUl37EFf7eU3x2Hts=</DigestValue>
      </Reference>
      <Reference URI="/xl/externalLinks/externalLink28.xml?ContentType=application/vnd.openxmlformats-officedocument.spreadsheetml.externalLink+xml">
        <DigestMethod Algorithm="http://www.w3.org/2001/04/xmlenc#sha256"/>
        <DigestValue>wCUHvH44s3bvKq1ynn6LpD6MP/N/KPKyx1hHYDJzVuw=</DigestValue>
      </Reference>
      <Reference URI="/xl/externalLinks/externalLink29.xml?ContentType=application/vnd.openxmlformats-officedocument.spreadsheetml.externalLink+xml">
        <DigestMethod Algorithm="http://www.w3.org/2001/04/xmlenc#sha256"/>
        <DigestValue>WfmP2PyRPGw+Pu+6NTwu4rOtp01ybvPr+hu/KMiF2D4=</DigestValue>
      </Reference>
      <Reference URI="/xl/externalLinks/externalLink3.xml?ContentType=application/vnd.openxmlformats-officedocument.spreadsheetml.externalLink+xml">
        <DigestMethod Algorithm="http://www.w3.org/2001/04/xmlenc#sha256"/>
        <DigestValue>Lj/iKcvFqOV1vpA9wCKVBJEShQJwgCgahE8uP8/ltqI=</DigestValue>
      </Reference>
      <Reference URI="/xl/externalLinks/externalLink30.xml?ContentType=application/vnd.openxmlformats-officedocument.spreadsheetml.externalLink+xml">
        <DigestMethod Algorithm="http://www.w3.org/2001/04/xmlenc#sha256"/>
        <DigestValue>CT4Z/HUXAUqxQxvlIEs6jD3/MoZW886RsJwWHZOwrhU=</DigestValue>
      </Reference>
      <Reference URI="/xl/externalLinks/externalLink31.xml?ContentType=application/vnd.openxmlformats-officedocument.spreadsheetml.externalLink+xml">
        <DigestMethod Algorithm="http://www.w3.org/2001/04/xmlenc#sha256"/>
        <DigestValue>B9SjWHE4Os5cTmFsKGCuMzf7o9qWKey4rG4qwNo514g=</DigestValue>
      </Reference>
      <Reference URI="/xl/externalLinks/externalLink32.xml?ContentType=application/vnd.openxmlformats-officedocument.spreadsheetml.externalLink+xml">
        <DigestMethod Algorithm="http://www.w3.org/2001/04/xmlenc#sha256"/>
        <DigestValue>rzQ5RVZeQ4ooQ3iOmz3HZu3cA+yRO6H9liZ83mmpVog=</DigestValue>
      </Reference>
      <Reference URI="/xl/externalLinks/externalLink33.xml?ContentType=application/vnd.openxmlformats-officedocument.spreadsheetml.externalLink+xml">
        <DigestMethod Algorithm="http://www.w3.org/2001/04/xmlenc#sha256"/>
        <DigestValue>lPlacS37Swg7XIh6VBQVTsdj0PBQyEzkHgWkr34YG/8=</DigestValue>
      </Reference>
      <Reference URI="/xl/externalLinks/externalLink34.xml?ContentType=application/vnd.openxmlformats-officedocument.spreadsheetml.externalLink+xml">
        <DigestMethod Algorithm="http://www.w3.org/2001/04/xmlenc#sha256"/>
        <DigestValue>/8X+rqDe6CkyuHD+qjlQanFE714XlrsJtyY0iATTZ9Y=</DigestValue>
      </Reference>
      <Reference URI="/xl/externalLinks/externalLink35.xml?ContentType=application/vnd.openxmlformats-officedocument.spreadsheetml.externalLink+xml">
        <DigestMethod Algorithm="http://www.w3.org/2001/04/xmlenc#sha256"/>
        <DigestValue>XJopmSaNc2RseS6lKuRAgohToYwPhhuFbN4e/h4d5TI=</DigestValue>
      </Reference>
      <Reference URI="/xl/externalLinks/externalLink36.xml?ContentType=application/vnd.openxmlformats-officedocument.spreadsheetml.externalLink+xml">
        <DigestMethod Algorithm="http://www.w3.org/2001/04/xmlenc#sha256"/>
        <DigestValue>hd49oFaB8tHuywf64YDG2NSsGenwLRJhrU3aRKYkBMw=</DigestValue>
      </Reference>
      <Reference URI="/xl/externalLinks/externalLink37.xml?ContentType=application/vnd.openxmlformats-officedocument.spreadsheetml.externalLink+xml">
        <DigestMethod Algorithm="http://www.w3.org/2001/04/xmlenc#sha256"/>
        <DigestValue>LwaEuL+gJf3NIXx6HVdx1JNsEyk9TYxgfv/3ArSm7qk=</DigestValue>
      </Reference>
      <Reference URI="/xl/externalLinks/externalLink38.xml?ContentType=application/vnd.openxmlformats-officedocument.spreadsheetml.externalLink+xml">
        <DigestMethod Algorithm="http://www.w3.org/2001/04/xmlenc#sha256"/>
        <DigestValue>iU9DFarLpPPhfY64+U51J91sV7frWDmjekltuk5yYxA=</DigestValue>
      </Reference>
      <Reference URI="/xl/externalLinks/externalLink39.xml?ContentType=application/vnd.openxmlformats-officedocument.spreadsheetml.externalLink+xml">
        <DigestMethod Algorithm="http://www.w3.org/2001/04/xmlenc#sha256"/>
        <DigestValue>27z0XK0xGPyMOL0mN0lktlIk6ttiYndmtNJS/K1VQ+U=</DigestValue>
      </Reference>
      <Reference URI="/xl/externalLinks/externalLink4.xml?ContentType=application/vnd.openxmlformats-officedocument.spreadsheetml.externalLink+xml">
        <DigestMethod Algorithm="http://www.w3.org/2001/04/xmlenc#sha256"/>
        <DigestValue>Q9mpzsQp6flGltVd+s+r3Qv82Z/RDl6JqD3eOEfry5U=</DigestValue>
      </Reference>
      <Reference URI="/xl/externalLinks/externalLink40.xml?ContentType=application/vnd.openxmlformats-officedocument.spreadsheetml.externalLink+xml">
        <DigestMethod Algorithm="http://www.w3.org/2001/04/xmlenc#sha256"/>
        <DigestValue>/xzWALyvknWQYvEvTIPbbYrtQKkT88rn/337z8na4OI=</DigestValue>
      </Reference>
      <Reference URI="/xl/externalLinks/externalLink41.xml?ContentType=application/vnd.openxmlformats-officedocument.spreadsheetml.externalLink+xml">
        <DigestMethod Algorithm="http://www.w3.org/2001/04/xmlenc#sha256"/>
        <DigestValue>RklpM26nF84tG2HLq5gPU3owUE9hYrIyUYBSENXTa88=</DigestValue>
      </Reference>
      <Reference URI="/xl/externalLinks/externalLink42.xml?ContentType=application/vnd.openxmlformats-officedocument.spreadsheetml.externalLink+xml">
        <DigestMethod Algorithm="http://www.w3.org/2001/04/xmlenc#sha256"/>
        <DigestValue>h85XeKi4ImMS+TmqX/XTlrE1lZnBJumOKEo1hawlh8M=</DigestValue>
      </Reference>
      <Reference URI="/xl/externalLinks/externalLink43.xml?ContentType=application/vnd.openxmlformats-officedocument.spreadsheetml.externalLink+xml">
        <DigestMethod Algorithm="http://www.w3.org/2001/04/xmlenc#sha256"/>
        <DigestValue>9w2ms+1O0ZAsrJWw7Av6BwNVRWnNB4K2+0QcIRf1rSo=</DigestValue>
      </Reference>
      <Reference URI="/xl/externalLinks/externalLink44.xml?ContentType=application/vnd.openxmlformats-officedocument.spreadsheetml.externalLink+xml">
        <DigestMethod Algorithm="http://www.w3.org/2001/04/xmlenc#sha256"/>
        <DigestValue>CT4Z/HUXAUqxQxvlIEs6jD3/MoZW886RsJwWHZOwrhU=</DigestValue>
      </Reference>
      <Reference URI="/xl/externalLinks/externalLink5.xml?ContentType=application/vnd.openxmlformats-officedocument.spreadsheetml.externalLink+xml">
        <DigestMethod Algorithm="http://www.w3.org/2001/04/xmlenc#sha256"/>
        <DigestValue>0VUV5c/aVapkbhRWNgzKwxGKf7i8vzOHfO2XX8xsP+c=</DigestValue>
      </Reference>
      <Reference URI="/xl/externalLinks/externalLink6.xml?ContentType=application/vnd.openxmlformats-officedocument.spreadsheetml.externalLink+xml">
        <DigestMethod Algorithm="http://www.w3.org/2001/04/xmlenc#sha256"/>
        <DigestValue>gt61RBoEGbcxERQORNdg7I2kaP5H/dhDNNg3EdkpSq0=</DigestValue>
      </Reference>
      <Reference URI="/xl/externalLinks/externalLink7.xml?ContentType=application/vnd.openxmlformats-officedocument.spreadsheetml.externalLink+xml">
        <DigestMethod Algorithm="http://www.w3.org/2001/04/xmlenc#sha256"/>
        <DigestValue>7D/pNAYHkgywqlEIw0KtuKSzG9w9XlvyUqXlhw4Fxso=</DigestValue>
      </Reference>
      <Reference URI="/xl/externalLinks/externalLink8.xml?ContentType=application/vnd.openxmlformats-officedocument.spreadsheetml.externalLink+xml">
        <DigestMethod Algorithm="http://www.w3.org/2001/04/xmlenc#sha256"/>
        <DigestValue>ALaq67LNq3nZNG8scRW+4IoSLESVbi0UT81eujZoFzQ=</DigestValue>
      </Reference>
      <Reference URI="/xl/externalLinks/externalLink9.xml?ContentType=application/vnd.openxmlformats-officedocument.spreadsheetml.externalLink+xml">
        <DigestMethod Algorithm="http://www.w3.org/2001/04/xmlenc#sha256"/>
        <DigestValue>hQWnKOVPI5YG6fjMoqQbvuqaPMpopPjrwHWVo8x+mFg=</DigestValue>
      </Reference>
      <Reference URI="/xl/media/image1.jpeg?ContentType=image/jpeg">
        <DigestMethod Algorithm="http://www.w3.org/2001/04/xmlenc#sha256"/>
        <DigestValue>Njg5IPdcMMV1xS2yKhMdIWkiY/0JCuvjemtNyJy4Zj4=</DigestValue>
      </Reference>
      <Reference URI="/xl/media/image2.jpeg?ContentType=image/jpeg">
        <DigestMethod Algorithm="http://www.w3.org/2001/04/xmlenc#sha256"/>
        <DigestValue>cojVtjOgEAh/1QD0w648u6hqnvaUe03fRs2yDb49Y6w=</DigestValue>
      </Reference>
      <Reference URI="/xl/media/image3.jpeg?ContentType=image/jpeg">
        <DigestMethod Algorithm="http://www.w3.org/2001/04/xmlenc#sha256"/>
        <DigestValue>aVjPQBSH4GBLTJlY5mGeC1MOCHKq17WdIo9xVn5ZF1I=</DigestValue>
      </Reference>
      <Reference URI="/xl/media/image4.jpeg?ContentType=image/jpeg">
        <DigestMethod Algorithm="http://www.w3.org/2001/04/xmlenc#sha256"/>
        <DigestValue>EYx3mTNCPJhwNhFykPnKTLNJV0kLo/XLgl59lJDhyN4=</DigestValue>
      </Reference>
      <Reference URI="/xl/media/image5.jpeg?ContentType=image/jpeg">
        <DigestMethod Algorithm="http://www.w3.org/2001/04/xmlenc#sha256"/>
        <DigestValue>AD21ye1mej5DHMCZvvu6LW+8g/okvygnFW/fIoWU130=</DigestValue>
      </Reference>
      <Reference URI="/xl/media/image6.emf?ContentType=image/x-emf">
        <DigestMethod Algorithm="http://www.w3.org/2001/04/xmlenc#sha256"/>
        <DigestValue>28Ay+p/VUobPH01+HtAaEopL1UW3m2VVnNceOTXlvco=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8ENoDKjMRbsE4Yh1qlGGeOu5UJXJyrNTL7Ygtff4XJ4=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0RWS0pMWfl2dHtWA3kVBa940nPGfYpdvx1oYLNaeVWA=</DigestValue>
      </Reference>
      <Reference URI="/xl/sharedStrings.xml?ContentType=application/vnd.openxmlformats-officedocument.spreadsheetml.sharedStrings+xml">
        <DigestMethod Algorithm="http://www.w3.org/2001/04/xmlenc#sha256"/>
        <DigestValue>agjEN39dCu5SpsU69FbJRkgDxnoY97hTnxlKSfOnqSk=</DigestValue>
      </Reference>
      <Reference URI="/xl/styles.xml?ContentType=application/vnd.openxmlformats-officedocument.spreadsheetml.styles+xml">
        <DigestMethod Algorithm="http://www.w3.org/2001/04/xmlenc#sha256"/>
        <DigestValue>otr78J936HLAcaRTMis3BERmX4l/ycg8lq7RAy4n+q4=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fQk4wX236T9V7/DlOeCS/dzqvRZTlpJJGQ6dogJzs7s=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DkGQWHYMCzTZP9tbSQOcafuo1gsEG/OXc1ZmFzb+mww=</DigestValue>
      </Reference>
      <Reference URI="/xl/worksheets/sheet1.xml?ContentType=application/vnd.openxmlformats-officedocument.spreadsheetml.worksheet+xml">
        <DigestMethod Algorithm="http://www.w3.org/2001/04/xmlenc#sha256"/>
        <DigestValue>84ZJLwBsRbRr8mVe5h2wjWN3387Cd03YQymI+8V7AwI=</DigestValue>
      </Reference>
      <Reference URI="/xl/worksheets/sheet2.xml?ContentType=application/vnd.openxmlformats-officedocument.spreadsheetml.worksheet+xml">
        <DigestMethod Algorithm="http://www.w3.org/2001/04/xmlenc#sha256"/>
        <DigestValue>kuhmpxnSVhA8RHO/IZPP5/JFDT5b63dpfCNn/bAARPo=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2020-07-01T06:02:11Z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{313648F7-E5B9-4F39-800F-7F8B85EFB996}</SetupID>
          <SignatureText/>
          <SignatureImage>AQAAAGwAAAAAAAAAAAAAAC8AAAAoAAAAAAAAAAAAAADMAwAAQAMAACBFTUYAAAEAcBAAAAwAAAABAAAAAAAAAAAAAAAAAAAAVgUAAAADAAAVAQAAnAAAAAAAAAAAAAAAAAAAAAg6BABgYQIARgAAACwAAAAgAAAARU1GKwFAAQAcAAAAEAAAAAIQwNsBAAAAYAAAAGAAAABGAAAAoAYAAJQGAABFTUYrIkAEAAwAAAAAAAAAHkAJAAwAAAAAAAAAJEABAAwAAAAAAAAAMEACABAAAAAEAAAAAACAPyFABwAMAAAAAAAAAAhAAAXsBQAA4AUAAAIQwNsBAAAAAAAAAAAAAAAAAAAAAAAAAAEAAAD/2P/gABBKRklGAAEBAQBgAGAAAP/bAEMAAgEBAgEBAgICAgICAgIDBQMDAwMDBgQEAwUHBgcHBwYHBwgJCwkICAoIBwcKDQoKCwwMDAwHCQ4PDQwOCwwMDP/bAEMBAgICAwMDBgMDBgwIBwgMDAwMDAwMDAwMDAwMDAwMDAwMDAwMDAwMDAwMDAwMDAwMDAwMDAwMDAwMDAwMDAwMDP/AABEIACkAM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38r5v/AOCmH/BVP4R/8Eofg1ZeL/ilqOoPJrV39j0XQNHijudZ1xwU8428MkkaeXCjh5JJHRFBRdxkliR/YP2hfjXpf7NfwC8cfEXXbfULvRPAPh+/8SahBYRo91Nb2dtJcSpErsiGQpGwUM6gkjLAc1/En+3T+3T8R/8Agov+0drPxQ+KGs/2r4g1XENvbwq0dhotmrMYrGziLN5VvHubC5LMzPI7PLJJIwB+p/xr/wCD3D40a74qt5fh18HPhh4V0RbRUntPEl1fa/dSXG9y0izwSWSLGUMYEZiYgqx3kMFXv/2Q/wDg9w1WDUYbH49/BzT7q0mu5nm1rwBdPBJZ2/kDyY1069kcTSGcENIb2IBJAQhaPEn4I0UAf3mfAH4/eDf2pfg14e+IPw+8Q6f4q8G+KrQXmmanZsTHcJkqwKsA8ciOrI8bhXjdHR1V1ZR2FfyZf8Gx3/BVPxl+xH+3n4O+Fsuo6hqHwn+M/iC20LVNCEQuFtNUu9trZahbBpEEMgnNvHO4JD24bMcjxW/l/wBZtAHwB/wdHf8AKCj45/8AcA/9SDTK/kCr+8z9oX4KaX+0p8AvHHw612fULTRPH/h+/wDDeoT2Dol1Db3ltJbyvEzq6CQJIxUsjAEDKkcV/En+3T+wt8R/+CdH7R2s/C/4oaN/ZXiDSsTW9xCWksNas2ZhFfWcpVfNt5NrYbAZWV43VJY5I1APH6KKKACv7/K/ki/4Nhf+CbGu/t0f8FHPDfjXP2TwF8BtV0/xZr95Hexw3JvEeSbS7WKNkcyebdWu6T5VUQQTjzY5GhD/ANbtABXzf/wUw/4JWfCP/gq98GrLwh8UtO1BJNFu/tui6/o8sdtrOhuSnnC3mkjkTy5kQJJHIjowCNtEkUTp9IUUAfzZfGv/AIMj/jRoXiq3i+HXxj+GHirRGtFee78SWt9oF1Hcb3DRrBBHeo0YQRkSGVSSzDYAoZu//ZD/AODI/VZ9Rhvvj38Y9PtbSG7mSbRfAFq88l5b+QPJkXUb2NBDIJyS0ZspQUjADhpMx/0HUUAef/s0fsq/Dj9jf4WWngr4XeC/D/gfwzabG+x6VarF9qlWGOH7RcSf6y4uGjhiV55meWTYC7sea9AoooA//9kAAAAIQAEIJAAAABgAAAACEMDbAQAAAAMAAAAAAAAAAAAAAAAAAAAbQAAAQAAAADQAAAABAAAAAgAAAAAAAL8AAAC/AABAQgAAJEIDAAAAAAAAswAAALP//z9CAAAAswAAALP//yNCIQAAAAgAAABiAAAADAAAAAEAAAAVAAAADAAAAAQAAAAVAAAADAAAAAQAAABRAAAAbAgAAAAAAAAAAAAALwAAACgAAAAAAAAAAAAAAAAAAAAAAAAAMAAAACkAAABQAAAAbAAAALwAAACwBwAAAAAAACAAzAAwAAAAKQAAACgAAAAwAAAAKQAAAAEACAAAAAAAAAAAAAAAAAAAAAAAEQAAAAAAAAAAAAAA////AP7+/gD8/PwA+/v7AP39/QD39/cA+vr6APn5+QAGBgYAAQEBAAMDAwAEBAQAAgICAPb29gAFBQUABwcHAAEBAQEBAQEBAQEBAQEBAQEBAQEBAQEBAQEBAQEBAQEBAQEBAQEBAQEBAQEBAQEBAQEBAQEBAQEBAgIBAQIBAQQCAQEBAQEBBAECAQEBAQMBAgECAQEBAQIBAQEBAQEBAQEBAQEBAQEBAgEDAgUCAQEBBgEBBQECAQUBAQUBAwEEAQEBAQEFAgEBAQEBAQEBAQEBAQEBAQEBAQcBAQEBAwIFAQEEAQEBBAEDAwEBAQUBAQECAgIEAQUBAQEBAQEBAQEBAQEBAQEBAgEBAwEEAQEFAQcJAAoKCwAACQICAQUCBQUDAQEBAQEBAQEBAQEBAQEBAQEBAQEBAgEEAQMBBAELAAwACgAAAAAKAAsAAAEBAQEBBQEFAQMBAQEBAQEBAQEBAQEBAQEBAQEEAgEBAAAAAA0KAAoACg0AAAsAAAoAAQQBAQMBAQEBAQEBAQEBAQEBAQEBAQEBAQQBAQYNDQALAAoAAAALCgAKAAoAAAANAAEBAQEBBAEBAQEBAQEBAQEBAQEBAQEBAQEFAQ8AAAoADwAKCgAAAAoAAAAADwANDwAAAQUCAQIBAQEBAQEBAQIBAQEBAwEBAQEBDQANCgAAAAAAAAAAAAAAAAAAAAAACgoAAAIBAQEBAQEBAQEBAQEBAQQBAgECAQMADAAADAAAAAAAAAAAAAAAAAAAAAAAAAAAAAECAgEBAQEBAQEBAQEHAwECAwIBAg0JAAsLAA8AAAAAAAAAAAAAAAAAAAAAAA0KDAABBQMBAQEBAQEBAQMBAQECAQUCDQAAAAAACwAAAAAAAAAAAAAAAAAAAAAAAAAAAA0AAQEBAQEBAQEBAQEBAwgBAwECAAwKCQAAAAAAAAAAAAAAAAAAAAAAAAAACgsADQAAAQMBAQEBAQEBAQMBAQEBAQUAAAAAAA0AAA0AAAAAAAAAAAAAAAAAAAAAAAoACwwADQIBAQEBAQEBAQEEAQMEAQEMCg0NAAANAAAAAAAAAAAAAAAAAAAAAAAADQANAAANCwEBAQEBAQEBAQEBAwEBBQEAAAALAA0AAAoAAAAAAAAAAAAAAAAAAAAAAAoADQoAAAI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BQEBAgEAAAALAA0AAAoAAAAAAAAAAAAAAAAAAAAAAAANAAAKAAEBAQEBAQEBAQEHAQQHAgELCg0KAAANAAAAAAAAAAAAAAAAAAAAAAAADQAAAAsAAAEBAQEBAQEBAQMBAQEBAQMAAAAAAA0ACg0AAAAAAAAAAAAAAAAAAAAAAAwAAAsKCwUBAQEBAQEBAQEBAwcBAwECAAwKCQAAAAoAAAAAAAAAAAAAAAAAAAAAAA8KDAAAAgEBAQEBAQEBAQMBAQEFAQUCDQAAAAAADQAAAAAAAAAAAAAAAAAAAAAADAANAAoABQEBAQEBAQEBAQEHAwECBQEBAg0JAAsLAAwAAAAAAAAAAAAAAAAAAAAAABAACgABAQEBAQEBAQEBAQEBAQQBAQECAQUADAAADAAAAAAAAAAAAAAAAAAAAAAACgAKCwUDAQIBAQEBAQEBAQICAgEBAwECAQEBCgAKAAAAAAAAAAAAAAAAAAAAAAAAAAsAAgEBAgEBAQEBAQEBAQEBAQEBAQEBAgEFAg8AAAoADwAKCgAAAAoAAAAADwANAA0BAgUCAQIBAQEBAQEBAQEBAQEBAQEBAgMBAQ4NCwALAAoAAAALCgAKAAoAAAANDQQFAQECAQEBAQEBAQEBAQEBAQEBAQEBAQEDAgEBAAAAAA0KAAoACg0AAAsAAAoAAQcBBQUBAgIBAQEBAQEBAQEBAQEBAQEBAgEEAQMBBAELAAwACgAAAAAKAAsAAAEBBQEDAwEDAQEBAQEBAQEBAQEBAQEBAQEBAQEBAwEEAQEFAQcJAAoKCwAACQICAQUCAwEBAQECAQIBAQEBAQEBAQEBAQEBAQEBAQcBAQEBAwIFAQEEAQEBBAEDAwEBAQUBAQEBAwgCAQIBAQEBAQEBAQEBAQEBAQEBAgEEAgUFAQEBBgEBBQECAQUBAQUBAwEEAgEHAQEBAQIBAQEBAQEBAQEBAQEBAQEBAgIBAQICAQMCAQEBAQEBBAECAQEBAQMBAQEBAQECBQEBAQEBAQEBAUwAAABkAAAAAAAAAAAAAAAvAAAAKAAAAAAAAAAAAAAAMAAAACkAAAApAKoAAAAAAAAAAAAAAIA/AAAAAAAAAAAAAIA/AAAAAAAAAAAAAAAAAAAAAAAAAAAAAAAAAAAAAAAAAAAiAAAADAAAAP////9GAAAAHAAAABAAAABFTUYrAkAAAAwAAAAAAAAADgAAABQAAAAAAAAAEAAAABQAAAA=</SignatureImage>
          <SignatureComments/>
          <WindowsVersion>6.2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2020-07-01T06:02:11Z</xd:SigningTime>
          <xd:SigningCertificate>
            <xd:Cert>
              <xd:CertDigest>
                <DigestMethod Algorithm="http://www.w3.org/2001/04/xmlenc#sha256"/>
                <DigestValue>5XFFPF5f5FCLC92u4/SiQFMY9tEm8FCDq0g1o1GYCi8=</DigestValue>
              </xd:CertDigest>
              <xd:IssuerSerial>
                <X509IssuerName>CN=B-Trust Operational Qualified CA, OU=B-Trust, O=BORICA AD, OID.2.5.4.97=NTRBG-201230426, C=BG</X509IssuerName>
                <X509SerialNumber>600164262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  <Object Id="idValidSigLnImg">AQAAAGwAAAAAAAAAAAAAAP8AAAB/AAAAAAAAAAAAAABIFAAAKAoAACBFTUYAAAEAtCQAAMs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eBlxwfl/AADQvBUs5gAAAAAAAADhAgAAiJ4lGfp/AAAAAAAAAAAAAC7MMsP5fwAAAABAGfp/AAB4GXHB+X8AAAAAAAAAAAAAAAAAAAAAAACFMcaVoMYAAGhUMsP5fwAASAAAAOECAACQAQAAAAAAAIB21oLhAgAAuL4VLAAAAAAAAAAAAAAAAAkAAAAAAAAAAAAAAAAAAADcvRUs5gAAAHC+FSzmAAAAsbP+GPp/AAAAAAAAAAAAAJABAAAAAAAAgHbWguECAAC4vhUs5gAAAIB21oLhAgAAe2wCGfp/AACAvRUs5gAAAHC+FSzmAAAAAAAAAAAAAAAAAAAAZHYACAAAAAAlAAAADAAAAAEAAAAYAAAADAAAAAAAAAISAAAADAAAAAEAAAAeAAAAGAAAAMAAAAAEAAAA9wAAABEAAAAlAAAADAAAAAEAAABUAAAAkAAAAMEAAAAEAAAA9QAAABAAAAABAAAAuTmiQQCAokHBAAAABAAAAAsAAABMAAAAAAAAAAAAAAAAAAAA//////////9kAAAAMQAuADcALgAyADAAMgAwACAAMwQuAAUC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Ap/uECAAADAAAA4QIAACAAAAAAAAAAiJ4lGfp/AAAAAAAAAAAAAC4xccH5fwAAAgAAAAAAAADADCn+4QIAAAAAAAAAAAAAAAAAAAAAAABVasaVoMYAAAgAAAAAAAAAAAAAAAAAAABxBYoAAAAAAIB21oLhAgAA0OQVLAAAAAAAAAAAAAAAAAcAAAAAAAAAUDLTguECAAAM5BUs5gAAAKDkFSzmAAAAsbP+GPp/AAAAKfiU4QIAADMyccEAAAAAgI01/uECAACg83GV4QIAAIB21oLhAgAAe2wCGfp/AACw4xUs5gAAAKDkFSzm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BIY9bC+X8AAJAqd8H5fwAAwHianeECAACIniUZ+n8AAAAAAAAAAAAAgkN3wfl/AAABAAAAAAAAAKCCcpPhAgAAAAAAAAAAAAAAAAAAAAAAADW9xpWgxgAAAQAAAAAAAAAAOBUs5gAAAJABAAAAAAAAgHbWguECAAAIOhUsAAAAAAAAAAAAAAAABgAAAAAAAAAEAAAAAAAAACw5FSzmAAAAwDkVLOYAAACxs/4Y+n8AAAAAAAAAAAAAMNXQwgAAAACAeJ6V4QIAAAAAAAAAAAAAgHbWguECAAB7bAIZ+n8AANA4FSzmAAAAwDkVLOYAAAAAAAAAAAAAAAAAAABkdgAIAAAAACUAAAAMAAAAAwAAABgAAAAMAAAAAAAAAhIAAAAMAAAAAQAAABYAAAAMAAAACAAAAFQAAABUAAAACgAAACcAAAAeAAAASgAAAAEAAAC5OaJBAICi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EAAAAIAAAAYgAAAAwAAAABAAAASwAAABAAAAAAAAAABQAAACEAAAAIAAAAHgAAABgAAAAAAAAAAAAAAAABAACAAAAAHAAAAAgAAAAhAAAACAAAACEAAAAIAAAAcwAAAAwAAAAAAAAAHAAAAAgAAAAlAAAADAAAAAAAAIAlAAAADAAAAAcAAIAlAAAADAAAAA4AAIAZAAAADAAAAP///wAYAAAADAAAAAAAAAASAAAADAAAAAIAAAATAAAADAAAAAEAAAAUAAAADAAAAA0AAAAVAAAADAAAAAEAAAAWAAAADAAAAAAAAAANAAAAEAAAAAAAAAAAAAAAOgAAAAwAAAAKAAAAGwAAABAAAAAAAAAAAAAAACMAAAAgAAAATTOQPwAAAAAAAAAA/7+PPwAAJEIAAMhBJAAAACQAAABNM5A/AAAAAAAAAAD/v48/AAAkQgAAyEEEAAAAcwAAAAwAAAAAAAAADQAAABAAAAApAAAAGQAAAFIAAABwAQAABAAAABAAAAAHAAAAAAAAAAAAAAC8AgAAAAAAzAcCAiJTAHkAcwB0AGUAbQAAAAAAAAAAAAAAAAAAAAAAAAAAAAAAAAAAAAAAAAAAAAAAAAAAAAAAAAAAAAAAAAAAAAAAAAAAACSIgBIAAAAAAAAAAAAAAABQdhUs5gAAAAAAAAAAAAAAUwBlAGcAbwBlACAAVQBJAEBzFSzmAAAA/bKdwfl/AAAzBAAAAAAAAPlzFSzmAAAAAAA0/uECAAAsbi4b+n8AAIBzFSzmAAAAirOdwfl/AAABAAAAAAAAAAQAAAAAAAAA5qVjneECAAAgYaiM4QIAAAsAAAAAAAAAIGGojOECAADQdhUs5gAAANKl+cH5fwAA5qVjneECAAAAAAAAAAAAAAAAAAAAAAAAirOdwfl/AAAAAAAAAAAAAHtsAhn6fwAAcHQVLOYAAABkAAAAAAAAAAgAjozhAgAAAAAAAGR2AAgAAAAAJQAAAAwAAAAEAAAARgAAACgAAAAcAAAAR0RJQwIAAAAAAAAAAAAAADAAAAApAAAAAAAAACEAAAAIAAAAYgAAAAwAAAABAAAAFQAAAAwAAAAEAAAAFQAAAAwAAAAEAAAAUQAAADwIAAAqAAAAGgAAAF0AAABFAAAAAQAAAAEAAAAAAAAAAAAAAC8AAAAoAAAAUAAAAGwAAAC8AAAAgAcAAAAAAAAgAMwALgAAACcAAAAoAAAALwAAACgAAAABAAgAAAAAAAAAAAAAAAAAAAAAABEAAAAAAAAAAAAAAP///wD+/v4A/Pz8APv7+wD9/f0A9/f3APr6+gD5+fkABgYGAAEBAQADAwMABAQEAAICAgD29vYABQUFAAcHBwABAQEBAQEBAQICAQECAQEEAgEBAQEBAQQBAgEBAQEDAQIBAgEBAQECAQEBAQEBAQABAQEBAQEBAQIBAwIFAgEBAQYBAQUBAgEFAQEFAQMBBAEBAQEBBQIBAQEBAQEBAQABAQEBAQEBAQEHAQEBAQMCBQEBBAEBAQQBAwMBAQEFAQEBAgICBAEFAQEBAQEBAQABAQEBAQEBAQIBAQMBBAEBBQEHCQAKCgsAAAkCAgEFAgUFAwEBAQEBAQEBAQEBAQABAQEBAQEBAQIBBAEDAQQBCwAMAAoAAAAACgALAAABAQEBAQUBBQEDAQEBAQEBAQABAQEBAQEBAQEBBAIBAQAAAAANCgAKAAoNAAALAAAKAAEEAQEDAQEBAQEBAQEBAQABAQEBAQEBAQEEAQEGDQ0ACwAKAAAACwoACgAKAAAADQABAQEBAQQBAQEBAQEBAQABAQEBAQEBAQEBBQEPAAAKAA8ACgoAAAAKAAAAAA8ADQ8AAAEFAgECAQEBAQEBAQACAQEBAQMBAQEBAQ0ADQoAAAAAAAAAAAAAAAAAAAAAAAoKAAACAQEBAQEBAQEBAQABAQEEAQIBAgEDAAwAAAwAAAAAAAAAAAAAAAAAAAAAAAAAAAABAgIBAQEBAQEBAQABBwMBAgMCAQINCQALCwAPAAAAAAAAAAAAAAAAAAAAAAANCgwAAQUDAQEBAQEBAQADAQEBAgEFAg0AAAAAAAsAAAAAAAAAAAAAAAAAAAAAAAAAAAANAAEBAQEBAQEBAQABAQMIAQMBAgAMCgkAAAAAAAAAAAAAAAAAAAAAAAAAAAoLAA0AAAEDAQEBAQEBAQADAQEBAQEFAAAAAAANAAANAAAAAAAAAAAAAAAAAAAAAAAKAAsMAA0CAQEBAQEBAQABBAEDBAEBDAoNDQAADQAAAAAAAAAAAAAAAAAAAAAAAA0ADQAADQsBAQEBAQEBAQABAQMBAQUBAAAACwANAAAKAAAAAAAAAAAAAAAAAAAAAAAKAA0KAAAC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UBAQIBAAAACwANAAAKAAAAAAAAAAAAAAAAAAAAAAAADQAACgABAQEBAQEBAQABBwEEBwIBCwoNCgAADQAAAAAAAAAAAAAAAAAAAAAAAA0AAAALAAABAQEBAQEBAQADAQEBAQEDAAAAAAANAAoNAAAAAAAAAAAAAAAAAAAAAAAMAAALCgsFAQEBAQEBAQABAQMHAQMBAgAMCgkAAAAKAAAAAAAAAAAAAAAAAAAAAAAPCgwAAAIBAQEBAQEBAQADAQEBBQEFAg0AAAAAAA0AAAAAAAAAAAAAAAAAAAAAAAwADQAKAAUBAQEBAQEBAQABBwMBAgUBAQINCQALCwAMAAAAAAAAAAAAAAAAAAAAAAAQAAoAAQEBAQEBAQEBAQABAQEEAQEBAgEFAAwAAAwAAAAAAAAAAAAAAAAAAAAAAAoACgsFAwECAQEBAQEBAQACAgIBAQMBAgEBAQoACgAAAAAAAAAAAAAAAAAAAAAAAAALAAIBAQIBAQEBAQEBAQABAQEBAQEBAQIBBQIPAAAKAA8ACgoAAAAKAAAAAA8ADQANAQIFAgECAQEBAQEBAQABAQEBAQEBAQIDAQEODQsACwAKAAAACwoACgAKAAAADQ0EBQEBAgEBAQEBAQEBAQABAQEBAQEBAQEBAwIBAQAAAAANCgAKAAoNAAALAAAKAAEHAQUFAQICAQEBAQEBAQABAQEBAQEBAQIBBAEDAQQBCwAMAAoAAAAACgALAAABAQUBAwMBAwEBAQEBAQEBAQABAQEBAQEBAQEBAQMBBAEBBQEHCQAKCgsAAAkCAgEFAgMBAQEBAgECAQEBAQEBAQABAQEBAQEBAQEHAQEBAQMCBQEBBAEBAQQBAwMBAQEFAQEBAQMIAgECAQEBAQEBAQABAQEBAQEBAQIBBAIFBQEBAQYBAQUBAgEFAQEFAQMBBAIBBwEBAQECAQEBAQEBAQABAQEBAQEBAQICAQECAgEDAgEBAQEBAQQBAgEBAQEDAQEBAQEBAgUBAQEBAQEBAQB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QAAAAwAAAABAAAAGAAAAAwAAAAAAAACEgAAAAwAAAABAAAAHgAAABgAAAAJAAAAUAAAAPcAAABdAAAAJQAAAAwAAAABAAAAVAAAAKgAAAAKAAAAUAAAAGoAAABcAAAAAQAAALk5okEAgKJBCgAAAFAAAAAPAAAATAAAAAAAAAAAAAAAAAAAAP//////////bAAAABIEOwQwBDQEOAQ8BDgEQAQgABYENQQzBDsEPgQyBAAABgAAAAYAAAAGAAAABgAAAAcAAAAIAAAABwAAAAcAAAADAAAACwAAAAYAAAAFAAAABgAAAAcAAAAGAAAASwAAAEAAAAAwAAAABQAAACAAAAABAAAAAQAAABAAAAAAAAAAAAAAAAABAACAAAAAAAAAAAAAAAAAAQAAgAAAACUAAAAMAAAAAgAAACcAAAAYAAAABAAAAAAAAAD///8AAAAAACUAAAAMAAAABAAAAEwAAABkAAAACQAAAGAAAAD2AAAAbAAAAAkAAABgAAAA7gAAAA0AAAAhAPAAAAAAAAAAAAAAAIA/AAAAAAAAAAAAAIA/AAAAAAAAAAAAAAAAAAAAAAAAAAAAAAAAAAAAAAAAAAAlAAAADAAAAAAAAIAoAAAADAAAAAQAAAAlAAAADAAAAAEAAAAYAAAADAAAAAAAAAISAAAADAAAAAEAAAAeAAAAGAAAAAkAAABgAAAA9wAAAG0AAAAlAAAADAAAAAEAAABUAAAAhAAAAAoAAABgAAAAQQAAAGwAAAABAAAAuTmiQQCAokEKAAAAYAAAAAkAAABMAAAAAAAAAAAAAAAAAAAA//////////9gAAAAIwQ/BEAEMAQyBDgEQgQ1BDsEAAAGAAAABwAAAAcAAAAGAAAABgAAAAcAAAAFAAAABgAAAAYAAABLAAAAQAAAADAAAAAFAAAAIAAAAAEAAAABAAAAEAAAAAAAAAAAAAAAAAEAAIAAAAAAAAAAAAAAAAABAACAAAAAJQAAAAwAAAACAAAAJwAAABgAAAAEAAAAAAAAAP///wAAAAAAJQAAAAwAAAAEAAAATAAAAGQAAAAJAAAAcAAAALQAAAB8AAAACQAAAHAAAACsAAAADQAAACEA8AAAAAAAAAAAAAAAgD8AAAAAAAAAAAAAgD8AAAAAAAAAAAAAAAAAAAAAAAAAAAAAAAAAAAAAAAAAACUAAAAMAAAAAAAAgCgAAAAMAAAABAAAACUAAAAMAAAAAQAAABgAAAAMAAAAAAAAAhIAAAAMAAAAAQAAABYAAAAMAAAAAAAAAFQAAAAUAQAACgAAAHAAAACzAAAAfAAAAAEAAAC5OaJBAICiQQoAAABwAAAAIQAAAEwAAAAEAAAACQAAAHAAAAC1AAAAfQAAAJAAAABTAGkAZwBuAGUAZAAgAGIAeQA6ACAAVgBsAGEAZABpAG0AaQByACAASQB2AGEAbgBvAHYAIABKAGUAZwBsAG8AdgAAAAYAAAADAAAABwAAAAcAAAAGAAAABwAAAAMAAAAHAAAABQAAAAMAAAADAAAABwAAAAMAAAAGAAAABwAAAAMAAAAJAAAAAwAAAAQAAAADAAAAAwAAAAUAAAAGAAAABwAAAAcAAAAFAAAAAwAAAAQAAAAGAAAABwAAAAMAAAAHAAAABQAAABYAAAAMAAAAAAAAACUAAAAMAAAAAgAAAA4AAAAUAAAAAAAAABAAAAAUAAAA</Object>
  <Object Id="idInvalidSigLnImg">AQAAAGwAAAAAAAAAAAAAAP8AAAB/AAAAAAAAAAAAAABIFAAAKAoAACBFTUYAAAEAVCgAANE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vAAAAAAcKDQcKDQcJDQ4WMShFrjFU1TJV1gECBAIDBAECBQoRKyZBowsTMTMAAAAAfqbJd6PIeqDCQFZ4JTd0Lk/HMVPSGy5uFiE4GypVJ0KnHjN9AAABLQAAAACcz+7S6ffb7fnC0t1haH0hMm8aLXIuT8ggOIwoRKslP58cK08AAAFlAAAAAMHg9P///////////+bm5k9SXjw/SzBRzTFU0y1NwSAyVzFGXwEBAhMX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HgZccH5fwAA0LwVLOYAAAAAAAAA4QIAAIieJRn6fwAAAAAAAAAAAAAuzDLD+X8AAAAAQBn6fwAAeBlxwfl/AAAAAAAAAAAAAAAAAAAAAAAAhTHGlaDGAABoVDLD+X8AAEgAAADhAgAAkAEAAAAAAACAdtaC4QIAALi+FSwAAAAAAAAAAAAAAAAJAAAAAAAAAAAAAAAAAAAA3L0VLOYAAABwvhUs5gAAALGz/hj6fwAAAAAAAAAAAACQAQAAAAAAAIB21oLhAgAAuL4VLOYAAACAdtaC4QIAAHtsAhn6fwAAgL0VLOYAAABwvhUs5gAAAAAAAAAAAAAAAAAAAGR2AAgAAAAAJQAAAAwAAAABAAAAGAAAAAwAAAD/AAACEgAAAAwAAAABAAAAHgAAABgAAAAiAAAABAAAAHoAAAARAAAAJQAAAAwAAAABAAAAVAAAALQAAAAjAAAABAAAAHgAAAAQAAAAAQAAALk5okEAgKJ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AKf7hAgAAAwAAAOECAAAgAAAAAAAAAIieJRn6fwAAAAAAAAAAAAAuMXHB+X8AAAIAAAAAAAAAwAwp/uECAAAAAAAAAAAAAAAAAAAAAAAAVWrGlaDGAAAIAAAAAAAAAAAAAAAAAAAAcQWKAAAAAACAdtaC4QIAANDkFSwAAAAAAAAAAAAAAAAHAAAAAAAAAFAy04LhAgAADOQVLOYAAACg5BUs5gAAALGz/hj6fwAAACn4lOECAAAzMnHBAAAAAICNNf7hAgAAoPNxleECAACAdtaC4QIAAHtsAhn6fwAAsOMVLOYAAACg5BUs5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SGPWwvl/AACQKnfB+X8AAMB4mp3hAgAAiJ4lGfp/AAAAAAAAAAAAAIJDd8H5fwAAAQAAAAAAAACggnKT4QIAAAAAAAAAAAAAAAAAAAAAAAA1vcaVoMYAAAEAAAAAAAAAADgVLOYAAACQAQAAAAAAAIB21oLhAgAACDoVLAAAAAAAAAAAAAAAAAYAAAAAAAAABAAAAAAAAAAsORUs5gAAAMA5FSzmAAAAsbP+GPp/AAAAAAAAAAAAADDV0MIAAAAAgHieleECAAAAAAAAAAAAAIB21oLhAgAAe2wCGfp/AADQOBUs5gAAAMA5FSzmAAAAAAAAAAAAAAAAAAAAZHYACAAAAAAlAAAADAAAAAMAAAAYAAAADAAAAAAAAAISAAAADAAAAAEAAAAWAAAADAAAAAgAAABUAAAAVAAAAAoAAAAnAAAAHgAAAEoAAAABAAAAuTmiQQCAokEKAAAASwAAAAEAAABMAAAABAAAAAkAAAAnAAAAIAAAAEsAAABQAAAAWAB0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E0zkD8AAAAAAAAAAP+/jz8AACRCAADIQSQAAAAkAAAATTOQPwAAAAAAAAAA/7+PPwAAJEIAAMhBBAAAAHMAAAAMAAAAAAAAAA0AAAAQAAAAKQAAABkAAABSAAAAcAEAAAQAAAAQAAAABwAAAAAAAAAAAAAAvAIAAAAAAMwHAgIiUwB5AHMAdABlAG0AAAAAAAAAAAAAAAAAAAAAAAAAAAAAAAAAAAAAAAAAAAAAAAAAAAAAAAAAAAAAAAAAAAAAAAAAAAACAAAA5gAAAAAAAAAAAAAAAAEAAFEAAACiAAAAogAAAFEAAAAAAAAAogAIAgAAAAAAAAAAAAAAAAQBAAADAAAAAAAAAAAAAAAAAAAAAAAAAAAAAAAAAAAAAAAAAAAAAAAAAAAAAAAAAAAAAAAAAAAAAAAAAAAAAAAAAAAAAAAAAAQBAAABAQUBAAAAAAAAAAANAAAKAAAAAAAAAAAAAAAAAAAAAAAADQBOxj1BgmwAAAABAgMEBQYHCAkKCwAADg8QERITFBUWFxgZGhscHR4fAAAAAAAAAAB7bAIZ+n8AAHB0FSzmAAAAZAAAAAAAAAAIAI6M4QIAAAAAAABkdgAIAAAAACUAAAAMAAAABAAAAEYAAAAoAAAAHAAAAEdESUMCAAAAAAAAAAAAAAAwAAAAKQAAAAAAAAAhAAAACAAAAGIAAAAMAAAAAQAAABUAAAAMAAAABAAAABUAAAAMAAAABAAAAFEAAAA8CAAAKgAAABoAAABdAAAARQAAAAEAAAABAAAAAAAAAAAAAAAvAAAAKAAAAFAAAABsAAAAvAAAAIAHAAAAAAAAIADMAC4AAAAnAAAAKAAAAC8AAAAoAAAAAQAIAAAAAAAAAAAAAAAAAAAAAAARAAAAAAAAAAAAAAD///8A/v7+APz8/AD7+/sA/f39APf39wD6+voA+fn5AAYGBgABAQEAAwMDAAQEBAACAgIA9vb2AAUFBQAHBwcAAQEBAQEBAQECAgEBAgEBBAIBAQEBAQEEAQIBAQEBAwECAQIBAQEBAgEBAQEBAQEAAQEBAQEBAQECAQMCBQIBAQEGAQEFAQIBBQEBBQEDAQQBAQEBAQUCAQEBAQEBAQEAAQEBAQEBAQEBBwEBAQEDAgUBAQQBAQEEAQMDAQEBBQEBAQICAgQBBQEBAQEBAQEAAQEBAQEBAQECAQEDAQQBAQUBBwkACgoLAAAJAgIBBQIFBQMBAQEBAQEBAQEBAQEAAQEBAQEBAQECAQQBAwEEAQsADAAKAAAAAAoACwAAAQEBAQEFAQUBAwEBAQEBAQEAAQEBAQEBAQEBAQQCAQEAAAAADQoACgAKDQAACwAACgABBAEBAwEBAQEBAQEBAQEAAQEBAQEBAQEBBAEBBg0NAAsACgAAAAsKAAoACgAAAA0AAQEBAQEEAQEBAQEBAQEAAQEBAQEBAQEBAQUBDwAACgAPAAoKAAAACgAAAAAPAA0PAAABBQIBAgEBAQEBAQEAAgEBAQEDAQEBAQENAA0KAAAAAAAAAAAAAAAAAAAAAAAKCgAAAgEBAQEBAQEBAQEAAQEBBAECAQIBAwAMAAAMAAAAAAAAAAAAAAAAAAAAAAAAAAAAAQICAQEBAQEBAQEAAQcDAQIDAgECDQkACwsADwAAAAAAAAAAAAAAAAAAAAAADQoMAAEFAwEBAQEBAQEAAwEBAQIBBQINAAAAAAALAAAAAAAAAAAAAAAAAAAAAAAAAAAADQABAQEBAQEBAQEAAQEDCAEDAQIADAoJAAAAAAAAAAAAAAAAAAAAAAAAAAAKCwANAAABAwEBAQEBAQEAAwEBAQEBBQAAAAAADQAADQAAAAAAAAAAAAAAAAAAAAAACgALDAANAgEBAQEBAQEAAQQBAwQBAQwKDQ0AAA0AAAAAAAAAAAAAAAAAAAAAAAANAA0AAA0LAQEBAQEBAQEAAQEDAQEFAQAAAAsADQAACgAAAAAAAAAAAAAAAAAAAAAACgANCgAAAg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FAQECAQAAAAsADQAACgAAAAAAAAAAAAAAAAAAAAAAAA0AAAoAAQEBAQEBAQEAAQcBBAcCAQsKDQoAAA0AAAAAAAAAAAAAAAAAAAAAAAANAAAACwAAAQEBAQEBAQEAAwEBAQEBAwAAAAAADQAKDQAAAAAAAAAAAAAAAAAAAAAADAAACwoLBQEBAQEBAQEAAQEDBwEDAQIADAoJAAAACgAAAAAAAAAAAAAAAAAAAAAADwoMAAACAQEBAQEBAQEAAwEBAQUBBQINAAAAAAANAAAAAAAAAAAAAAAAAAAAAAAMAA0ACgAFAQEBAQEBAQEAAQcDAQIFAQECDQkACwsADAAAAAAAAAAAAAAAAAAAAAAAEAAKAAEBAQEBAQEBAQEAAQEBBAEBAQIBBQAMAAAMAAAAAAAAAAAAAAAAAAAAAAAKAAoLBQMBAgEBAQEBAQEAAgICAQEDAQIBAQEKAAoAAAAAAAAAAAAAAAAAAAAAAAAACwACAQECAQEBAQEBAQEAAQEBAQEBAQECAQUCDwAACgAPAAoKAAAACgAAAAAPAA0ADQECBQIBAgEBAQEBAQEAAQEBAQEBAQECAwEBDg0LAAsACgAAAAsKAAoACgAAAA0NBAUBAQIBAQEBAQEBAQEAAQEBAQEBAQEBAQMCAQEAAAAADQoACgAKDQAACwAACgABBwEFBQECAgEBAQEBAQEAAQEBAQEBAQECAQQBAwEEAQsADAAKAAAAAAoACwAAAQEFAQMDAQMBAQEBAQEBAQEAAQEBAQEBAQEBAQEDAQQBAQUBBwkACgoLAAAJAgIBBQIDAQEBAQIBAgEBAQEBAQEAAQEBAQEBAQEBBwEBAQEDAgUBAQQBAQEEAQMDAQEBBQEBAQEDCAIBAgEBAQEBAQEAAQEBAQEBAQECAQQCBQUBAQEGAQEFAQIBBQEBBQEDAQQCAQcBAQEBAgEBAQEBAQEAAQEBAQEBAQECAgEBAgIBAwIBAQEBAQEEAQIBAQEBAwEBAQEBAQIFAQEBAQEBAQEARgAAABQAAAAIAAAAR0RJQwMAAAAiAAAADAAAAP////8iAAAADAAAAP////8lAAAADAAAAA0AAIAoAAAADAAAAAQAAAAiAAAADAAAAP////8iAAAADAAAAP7///8nAAAAGAAAAAQAAAAAAAAA////AAAAAAAlAAAADAAAAAQAAABMAAAAZAAAAAAAAABQAAAA/wAAAHwAAAAAAAAAUAAAAAABAAAtAAAAIQDwAAAAAAAAAAAAAACAPwAAAAAAAAAAAACAPwAAAAAAAAAAAAAAAAAAAAAAAAAAAAAAAAAAAAAAAAAAJQAAAAwAAAAAAACAKAAAAAwAAAAEAAAAJwAAABgAAAAEAAAAAAAAAP///wAAAAAAJQAAAAwAAAAEAAAATAAAAGQAAAAJAAAAUAAAAPYAAABcAAAACQAAAFAAAADuAAAADQAAACEA8AAAAAAAAAAAAAAAgD8AAAAAAAAAAAAAgD8AAAAAAAAAAAAAAAAAAAAAAAAAAAAAAAAAAAAAAAAAACUAAAAMAAAAAAAAgCgAAAAMAAAABAAAACUAAAAMAAAAAQAAABgAAAAMAAAAAAAAAhIAAAAMAAAAAQAAAB4AAAAYAAAACQAAAFAAAAD3AAAAXQAAACUAAAAMAAAAAQAAAFQAAACoAAAACgAAAFAAAABqAAAAXAAAAAEAAAC5OaJBAICiQQoAAABQAAAADwAAAEwAAAAAAAAAAAAAAAAAAAD//////////2wAAAASBDsEMAQ0BDgEPAQ4BEAEIAAWBDUEMwQ7BD4EMgQAAAYAAAAGAAAABgAAAAYAAAAHAAAACAAAAAcAAAAHAAAAAwAAAAsAAAAGAAAABQAAAAYAAAAHAAAABgAAAEsAAABAAAAAMAAAAAUAAAAgAAAAAQAAAAEAAAAQAAAAAAAAAAAAAAAAAQAAgAAAAAAAAAAAAAAAAAEAAIAAAAAlAAAADAAAAAIAAAAnAAAAGAAAAAQAAAAAAAAA////AAAAAAAlAAAADAAAAAQAAABMAAAAZAAAAAkAAABgAAAA9gAAAGwAAAAJAAAAYAAAAO4AAAANAAAAIQDwAAAAAAAAAAAAAACAPwAAAAAAAAAAAACAPwAAAAAAAAAAAAAAAAAAAAAAAAAAAAAAAAAAAAAAAAAAJQAAAAwAAAAAAACAKAAAAAwAAAAEAAAAJQAAAAwAAAABAAAAGAAAAAwAAAAAAAACEgAAAAwAAAABAAAAHgAAABgAAAAJAAAAYAAAAPcAAABtAAAAJQAAAAwAAAABAAAAVAAAAIQAAAAKAAAAYAAAAEEAAABsAAAAAQAAALk5okEAgKJBCgAAAGAAAAAJAAAATAAAAAAAAAAAAAAAAAAAAP//////////YAAAACMEPwRABDAEMgQ4BEIENQQ7BAAABgAAAAcAAAAHAAAABgAAAAYAAAAHAAAABQAAAAYAAAAGAAAASwAAAEAAAAAwAAAABQAAACAAAAABAAAAAQAAABAAAAAAAAAAAAAAAAABAACAAAAAAAAAAAAAAAAAAQAAgAAAACUAAAAMAAAAAgAAACcAAAAYAAAABAAAAAAAAAD///8AAAAAACUAAAAMAAAABAAAAEwAAABkAAAACQAAAHAAAAC0AAAAfAAAAAkAAABwAAAArAAAAA0AAAAhAPAAAAAAAAAAAAAAAIA/AAAAAAAAAAAAAIA/AAAAAAAAAAAAAAAAAAAAAAAAAAAAAAAAAAAAAAAAAAAlAAAADAAAAAAAAIAoAAAADAAAAAQAAAAlAAAADAAAAAEAAAAYAAAADAAAAAAAAAISAAAADAAAAAEAAAAWAAAADAAAAAAAAABUAAAAFAEAAAoAAABwAAAAswAAAHwAAAABAAAAuTmiQQCAokEKAAAAcAAAACEAAABMAAAABAAAAAkAAABwAAAAtQAAAH0AAACQAAAAUwBpAGcAbgBlAGQAIABiAHkAOgAgAFYAbABhAGQAaQBtAGkAcgAgAEkAdgBhAG4AbwB2ACAASgBlAGcAbABvAHYAAAAGAAAAAwAAAAcAAAAHAAAABgAAAAcAAAADAAAABwAAAAUAAAADAAAAAwAAAAcAAAADAAAABgAAAAcAAAADAAAACQAAAAMAAAAEAAAAAwAAAAMAAAAFAAAABgAAAAcAAAAHAAAABQAAAAMAAAAEAAAABgAAAAcAAAADAAAABwAAAAU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Malls</vt:lpstr>
      <vt:lpstr>Budget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Борис Хаджистоянов</cp:lastModifiedBy>
  <cp:lastPrinted>2018-10-23T07:37:21Z</cp:lastPrinted>
  <dcterms:created xsi:type="dcterms:W3CDTF">2016-03-11T15:12:03Z</dcterms:created>
  <dcterms:modified xsi:type="dcterms:W3CDTF">2020-07-01T06:01:57Z</dcterms:modified>
</cp:coreProperties>
</file>