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yata\cafecommunications.bg\DSK\2020\KEP\"/>
    </mc:Choice>
  </mc:AlternateContent>
  <bookViews>
    <workbookView xWindow="0" yWindow="0" windowWidth="20490" windowHeight="7755" activeTab="2"/>
  </bookViews>
  <sheets>
    <sheet name="Print" sheetId="20" r:id="rId1"/>
    <sheet name="Internet" sheetId="21" r:id="rId2"/>
    <sheet name="Budget" sheetId="22" r:id="rId3"/>
    <sheet name="Lookup" sheetId="4" state="hidden" r:id="rId4"/>
    <sheet name="DCN" sheetId="13" state="hidden" r:id="rId5"/>
  </sheets>
  <definedNames>
    <definedName name="_xlnm._FilterDatabase" localSheetId="0" hidden="1">Print!#REF!</definedName>
    <definedName name="_RBS1">Lookup!$A$194:$A$203</definedName>
    <definedName name="_RBS2">Lookup!$A$194:$A$204</definedName>
    <definedName name="_RBS3">Lookup!$A$194:$A$199</definedName>
    <definedName name="_TG2">Lookup!$T$21:$T$27</definedName>
    <definedName name="_TG3">Lookup!$T$21:$T$27</definedName>
    <definedName name="a" localSheetId="2">#REF!,#REF!,#REF!,#REF!,#REF!,#REF!,#REF!,#REF!,#REF!,#REF!,#REF!,#REF!,#REF!,#REF!,#REF!,#REF!,#REF!,#REF!,#REF!,#REF!,#REF!,#REF!,#REF!,#REF!,#REF!,#REF!,#REF!,#REF!,#REF!,#REF!,#REF!</definedName>
    <definedName name="a" localSheetId="1">#REF!,#REF!,#REF!,#REF!,#REF!,#REF!,#REF!,#REF!,#REF!,#REF!,#REF!,#REF!,#REF!,#REF!,#REF!,#REF!,#REF!,#REF!,#REF!,#REF!,#REF!,#REF!,#REF!,#REF!,#REF!,#REF!,#REF!,#REF!,#REF!,#REF!,#REF!</definedName>
    <definedName name="a" localSheetId="0">#REF!,#REF!,#REF!,#REF!,#REF!,#REF!,#REF!,#REF!,#REF!,#REF!,#REF!,#REF!,#REF!,#REF!,#REF!,#REF!,#REF!,#REF!,#REF!,#REF!,#REF!,#REF!,#REF!,#REF!,#REF!,#REF!,#REF!,#REF!,#REF!,#REF!,#REF!</definedName>
    <definedName name="a">#REF!,#REF!,#REF!,#REF!,#REF!,#REF!,#REF!,#REF!,#REF!,#REF!,#REF!,#REF!,#REF!,#REF!,#REF!,#REF!,#REF!,#REF!,#REF!,#REF!,#REF!,#REF!,#REF!,#REF!,#REF!,#REF!,#REF!,#REF!,#REF!,#REF!,#REF!</definedName>
    <definedName name="AA">Lookup!$A$184:$A$186</definedName>
    <definedName name="Add">Lookup!$A$136:$A$137</definedName>
    <definedName name="Agency">Lookup!$A$59:$A$60</definedName>
    <definedName name="AnAg">Lookup!$A$184:$A$187</definedName>
    <definedName name="Code">#REF!</definedName>
    <definedName name="Codes2" localSheetId="0">Print!#REF!</definedName>
    <definedName name="Codes2">#REF!</definedName>
    <definedName name="Codes3">#REF!</definedName>
    <definedName name="Free" localSheetId="2">#REF!,#REF!,#REF!,#REF!,#REF!,#REF!,#REF!,#REF!,#REF!,#REF!,#REF!,#REF!,#REF!,#REF!,#REF!,#REF!,#REF!,#REF!,#REF!,#REF!,#REF!,#REF!,#REF!,#REF!,#REF!,#REF!,#REF!,#REF!,#REF!,#REF!,#REF!</definedName>
    <definedName name="Free" localSheetId="1">#REF!,#REF!,#REF!,#REF!,#REF!,#REF!,#REF!,#REF!,#REF!,#REF!,#REF!,#REF!,#REF!,#REF!,#REF!,#REF!,#REF!,#REF!,#REF!,#REF!,#REF!,#REF!,#REF!,#REF!,#REF!,#REF!,#REF!,#REF!,#REF!,#REF!,#REF!</definedName>
    <definedName name="Free" localSheetId="0">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</definedName>
    <definedName name="Free">#REF!,#REF!,#REF!,#REF!,#REF!,#REF!,#REF!,#REF!,#REF!,#REF!,#REF!,#REF!,#REF!,#REF!,#REF!,#REF!,#REF!,#REF!,#REF!,#REF!,#REF!,#REF!,#REF!,#REF!,#REF!,#REF!,#REF!,#REF!,#REF!,#REF!,#REF!</definedName>
    <definedName name="Growth">Lookup!$A$79:$A$85</definedName>
    <definedName name="Growth2">Lookup!$A$79:$A$84</definedName>
    <definedName name="Internet">Lookup!$A$164:$A$166</definedName>
    <definedName name="Internet2">Lookup!$A$202:$A$207</definedName>
    <definedName name="Loyalty">Lookup!$A$88:$A$93</definedName>
    <definedName name="Loyalty2">Lookup!$A$88:$A$93</definedName>
    <definedName name="Mode">Lookup!$A$123:$A$124</definedName>
    <definedName name="NationalGeographic" localSheetId="0">#REF!,#REF!,#REF!,#REF!,#REF!,#REF!,#REF!,#REF!,#REF!,#REF!,#REF!,#REF!,#REF!,#REF!,#REF!,#REF!,#REF!,#REF!,#REF!,#REF!,#REF!,#REF!,#REF!,#REF!,#REF!,#REF!,#REF!,#REF!,#REF!,#REF!,#REF!</definedName>
    <definedName name="NationalGeographic">#REF!,#REF!,#REF!,#REF!,#REF!,#REF!,#REF!,#REF!,#REF!,#REF!,#REF!,#REF!,#REF!,#REF!,#REF!,#REF!,#REF!,#REF!,#REF!,#REF!,#REF!,#REF!,#REF!,#REF!,#REF!,#REF!,#REF!,#REF!,#REF!,#REF!,#REF!</definedName>
    <definedName name="Package">Lookup!$A$105:$A$114</definedName>
    <definedName name="Package2">Lookup!$A$105:$A$111</definedName>
    <definedName name="Package3">Lookup!$A$105:$A$115</definedName>
    <definedName name="Position">Lookup!$A$127:$A$133</definedName>
    <definedName name="Positioning">Lookup!$A$127:$A$133</definedName>
    <definedName name="Pref2">Lookup!$A$96:$A$103</definedName>
    <definedName name="Preference">Lookup!$A$96:$A$102</definedName>
    <definedName name="_xlnm.Print_Area" localSheetId="1">Internet!$A$1:$AL$20</definedName>
    <definedName name="_xlnm.Print_Area" localSheetId="3">Lookup!$F$3:$Q$52</definedName>
    <definedName name="_xlnm.Print_Area" localSheetId="0">Print!$A$1:$AL$17</definedName>
    <definedName name="PTI">Lookup!$A$157:$A$161</definedName>
    <definedName name="PTInd">Lookup!$A$153:$A$161</definedName>
    <definedName name="PTIndex">Lookup!$A$152:$A$161</definedName>
    <definedName name="RBS">Lookup!$A$117:$A$118</definedName>
    <definedName name="RByS">Lookup!$A$117:$A$120</definedName>
    <definedName name="Targets">Lookup!$C$2:$C$10</definedName>
    <definedName name="TGNew">Lookup!$C$2:$C$11</definedName>
    <definedName name="TGNew1">Lookup!$T$21:$T$30</definedName>
    <definedName name="TGNEWU">Lookup!$B$2:$B$12</definedName>
    <definedName name="TPS">Lookup!$A$141:$A$149</definedName>
    <definedName name="TVC">#REF!</definedName>
    <definedName name="Vol">Lookup!$A$63:$A$77</definedName>
    <definedName name="Volume">Lookup!$A$63:$A$73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3" i="20" l="1"/>
  <c r="AG13" i="20"/>
  <c r="AH13" i="20"/>
  <c r="AI13" i="20"/>
  <c r="AJ13" i="20"/>
  <c r="H13" i="21"/>
  <c r="H12" i="21"/>
  <c r="X13" i="20" l="1"/>
  <c r="W13" i="20"/>
  <c r="V13" i="20"/>
  <c r="U13" i="20"/>
  <c r="T13" i="20"/>
  <c r="S13" i="20"/>
  <c r="R13" i="20"/>
  <c r="Y13" i="20"/>
  <c r="B18" i="22" l="1"/>
  <c r="G13" i="21"/>
  <c r="J13" i="21" s="1"/>
  <c r="A19" i="21"/>
  <c r="A18" i="21"/>
  <c r="G12" i="21" l="1"/>
  <c r="C19" i="21"/>
  <c r="D19" i="21"/>
  <c r="F19" i="21" s="1"/>
  <c r="J12" i="21" l="1"/>
  <c r="J14" i="21" s="1"/>
  <c r="G14" i="21"/>
  <c r="C18" i="21"/>
  <c r="C20" i="21" s="1"/>
  <c r="D18" i="21" l="1"/>
  <c r="F18" i="21" s="1"/>
  <c r="F20" i="21" s="1"/>
  <c r="C10" i="22" s="1"/>
  <c r="E10" i="22" l="1"/>
  <c r="F10" i="22"/>
  <c r="D10" i="22"/>
  <c r="D20" i="21"/>
  <c r="G10" i="22" l="1"/>
  <c r="H10" i="22" s="1"/>
  <c r="L12" i="20" l="1"/>
  <c r="Z13" i="20"/>
  <c r="AA13" i="20"/>
  <c r="AB13" i="20"/>
  <c r="AC13" i="20"/>
  <c r="AD13" i="20"/>
  <c r="AE13" i="20"/>
  <c r="AK13" i="20"/>
  <c r="AL13" i="20"/>
  <c r="J12" i="20" l="1"/>
  <c r="O12" i="20" s="1"/>
  <c r="X30" i="4"/>
  <c r="Y30" i="4" s="1"/>
  <c r="X29" i="4"/>
  <c r="Y29" i="4" s="1"/>
  <c r="X28" i="4"/>
  <c r="Y28" i="4" s="1"/>
  <c r="X21" i="4"/>
  <c r="Y21" i="4" s="1"/>
  <c r="X22" i="4"/>
  <c r="Y22" i="4" s="1"/>
  <c r="X23" i="4"/>
  <c r="Y23" i="4" s="1"/>
  <c r="X24" i="4"/>
  <c r="Y24" i="4" s="1"/>
  <c r="X25" i="4"/>
  <c r="Y25" i="4" s="1"/>
  <c r="X26" i="4"/>
  <c r="Y26" i="4" s="1"/>
  <c r="X27" i="4"/>
  <c r="Y27" i="4" s="1"/>
  <c r="P12" i="20" l="1"/>
  <c r="Q12" i="20" s="1"/>
  <c r="O13" i="20" l="1"/>
  <c r="P13" i="20"/>
  <c r="P14" i="20" l="1"/>
  <c r="C8" i="22" s="1"/>
  <c r="E8" i="22" l="1"/>
  <c r="E12" i="22" s="1"/>
  <c r="C12" i="22"/>
  <c r="F8" i="22"/>
  <c r="F12" i="22" s="1"/>
  <c r="D8" i="22"/>
  <c r="P15" i="20"/>
  <c r="P16" i="20" s="1"/>
  <c r="G8" i="22" l="1"/>
  <c r="D12" i="22"/>
  <c r="H8" i="22"/>
  <c r="H12" i="22" s="1"/>
  <c r="G12" i="22"/>
  <c r="B16" i="22"/>
  <c r="B17" i="22" l="1"/>
  <c r="B19" i="22" s="1"/>
  <c r="B20" i="22" s="1"/>
</calcChain>
</file>

<file path=xl/sharedStrings.xml><?xml version="1.0" encoding="utf-8"?>
<sst xmlns="http://schemas.openxmlformats.org/spreadsheetml/2006/main" count="645" uniqueCount="307">
  <si>
    <t>Two Party Surcharge</t>
  </si>
  <si>
    <t>Kino Nova</t>
  </si>
  <si>
    <t>Position</t>
  </si>
  <si>
    <t>CPP</t>
  </si>
  <si>
    <t>Agency:</t>
  </si>
  <si>
    <t>Client:</t>
  </si>
  <si>
    <t>Campaign:</t>
  </si>
  <si>
    <t>Period:</t>
  </si>
  <si>
    <t>Hello Bulgaria</t>
  </si>
  <si>
    <t>4-11</t>
  </si>
  <si>
    <t>18-34</t>
  </si>
  <si>
    <t>18-49</t>
  </si>
  <si>
    <t>25-54</t>
  </si>
  <si>
    <t>W18-49</t>
  </si>
  <si>
    <t>W18-34</t>
  </si>
  <si>
    <t>W25-54</t>
  </si>
  <si>
    <t>M18-49</t>
  </si>
  <si>
    <t>M18-34</t>
  </si>
  <si>
    <t>M25-54</t>
  </si>
  <si>
    <t>Targets</t>
  </si>
  <si>
    <t>PROGRAM</t>
  </si>
  <si>
    <t>First</t>
  </si>
  <si>
    <t>Last</t>
  </si>
  <si>
    <t>Discounts</t>
  </si>
  <si>
    <t>RBS</t>
  </si>
  <si>
    <t>Agency</t>
  </si>
  <si>
    <t>Volume</t>
  </si>
  <si>
    <t>Adv incentive</t>
  </si>
  <si>
    <t>Loyalty</t>
  </si>
  <si>
    <t>Preference</t>
  </si>
  <si>
    <t>Package</t>
  </si>
  <si>
    <t>Nova</t>
  </si>
  <si>
    <t>Diema</t>
  </si>
  <si>
    <t>%</t>
  </si>
  <si>
    <t>TG</t>
  </si>
  <si>
    <t>Buying by:</t>
  </si>
  <si>
    <t>RC</t>
  </si>
  <si>
    <t>Positioniong:</t>
  </si>
  <si>
    <t>Break</t>
  </si>
  <si>
    <t>T&amp;T</t>
  </si>
  <si>
    <t>Morning Time WE</t>
  </si>
  <si>
    <t>Prime Time WE</t>
  </si>
  <si>
    <t>Morning Time WD</t>
  </si>
  <si>
    <t>Prime Time WD</t>
  </si>
  <si>
    <t>Movie Sa 3</t>
  </si>
  <si>
    <t>Day Time WE</t>
  </si>
  <si>
    <t>Add package</t>
  </si>
  <si>
    <t>Nova Sport</t>
  </si>
  <si>
    <t>Daytime WD</t>
  </si>
  <si>
    <t>Late Night WD</t>
  </si>
  <si>
    <t>Night Time WD</t>
  </si>
  <si>
    <t>Daytime WE</t>
  </si>
  <si>
    <t>Late Night WE</t>
  </si>
  <si>
    <t>Night Time WE</t>
  </si>
  <si>
    <t>Discovery</t>
  </si>
  <si>
    <t>Repetition</t>
  </si>
  <si>
    <t>TLC</t>
  </si>
  <si>
    <t>Movie Su 1</t>
  </si>
  <si>
    <t>Movie Su 2</t>
  </si>
  <si>
    <t>FAPL (rerun)</t>
  </si>
  <si>
    <t>Fraktura</t>
  </si>
  <si>
    <t>Romantic Movie 1</t>
  </si>
  <si>
    <t>Romantic Movie 2</t>
  </si>
  <si>
    <t>Day Time  WD</t>
  </si>
  <si>
    <t>Blockbuster Movie WD</t>
  </si>
  <si>
    <t>Series WD</t>
  </si>
  <si>
    <t>CSI WD</t>
  </si>
  <si>
    <t>Blockbuster movies WE</t>
  </si>
  <si>
    <t>CSI WE</t>
  </si>
  <si>
    <t>PT Index</t>
  </si>
  <si>
    <t>1stIB</t>
  </si>
  <si>
    <t>lastIB</t>
  </si>
  <si>
    <t>B&amp;1stIB</t>
  </si>
  <si>
    <t>B&amp;lastIB</t>
  </si>
  <si>
    <t>Main News WD</t>
  </si>
  <si>
    <t>Erotic Call WE</t>
  </si>
  <si>
    <t>Disney</t>
  </si>
  <si>
    <t>PT WD</t>
  </si>
  <si>
    <t>After PT WD</t>
  </si>
  <si>
    <t>PT WE</t>
  </si>
  <si>
    <t>After PT WE</t>
  </si>
  <si>
    <t>VIP</t>
  </si>
  <si>
    <t>National Lottery</t>
  </si>
  <si>
    <t>Romantic Movie 3</t>
  </si>
  <si>
    <t>FOX CRIME</t>
  </si>
  <si>
    <t>A18-49 U</t>
  </si>
  <si>
    <t>W18-49 U</t>
  </si>
  <si>
    <t>M18-49 U</t>
  </si>
  <si>
    <t>Fox Life</t>
  </si>
  <si>
    <t>National Geographic</t>
  </si>
  <si>
    <t>Fox Crime</t>
  </si>
  <si>
    <t>National Lottery (RR)</t>
  </si>
  <si>
    <t>FOX</t>
  </si>
  <si>
    <t>Fox</t>
  </si>
  <si>
    <t>24 Kitchen</t>
  </si>
  <si>
    <t>Day time WE</t>
  </si>
  <si>
    <t>W18-45 U</t>
  </si>
  <si>
    <t>Day Time WD</t>
  </si>
  <si>
    <t>Day time WD</t>
  </si>
  <si>
    <t>FAPL (RR)</t>
  </si>
  <si>
    <t>AXN</t>
  </si>
  <si>
    <t>Movie Sa 1</t>
  </si>
  <si>
    <t>2inbreak</t>
  </si>
  <si>
    <t>AA</t>
  </si>
  <si>
    <t>Internet</t>
  </si>
  <si>
    <t>News WD</t>
  </si>
  <si>
    <t>Little Bride</t>
  </si>
  <si>
    <t>Afternoon News</t>
  </si>
  <si>
    <t>Tuesday</t>
  </si>
  <si>
    <t>Wednesday</t>
  </si>
  <si>
    <t>Thursday</t>
  </si>
  <si>
    <t>Friday</t>
  </si>
  <si>
    <t>Saturday</t>
  </si>
  <si>
    <t>Sunday</t>
  </si>
  <si>
    <t>Monday</t>
  </si>
  <si>
    <t>Uttaran</t>
  </si>
  <si>
    <t>No Man's Land</t>
  </si>
  <si>
    <t>Movie Su 3</t>
  </si>
  <si>
    <t>FAPL</t>
  </si>
  <si>
    <t>City TV</t>
  </si>
  <si>
    <t>Na Kafe</t>
  </si>
  <si>
    <t>Bon Apetit</t>
  </si>
  <si>
    <t>Milen's Hour</t>
  </si>
  <si>
    <t>Temata Na Nova</t>
  </si>
  <si>
    <t>Movie Sa 4</t>
  </si>
  <si>
    <t>Deal Or No Deal</t>
  </si>
  <si>
    <t>US Series</t>
  </si>
  <si>
    <t>Diema Family</t>
  </si>
  <si>
    <t>Gonulcelen</t>
  </si>
  <si>
    <t xml:space="preserve">Late News WD </t>
  </si>
  <si>
    <t>Wake Up… - WE Morning Block Sa</t>
  </si>
  <si>
    <t>Sudeben Spor Sa</t>
  </si>
  <si>
    <t>News WE Sa</t>
  </si>
  <si>
    <t>Main News WE Sa</t>
  </si>
  <si>
    <t>Wake Up… - WE Morning Block Su</t>
  </si>
  <si>
    <t>Sudeben Spor Su</t>
  </si>
  <si>
    <t>News WE Su</t>
  </si>
  <si>
    <t>Dickoff</t>
  </si>
  <si>
    <t>Main News WE Su</t>
  </si>
  <si>
    <t>Na Svetlo Sa</t>
  </si>
  <si>
    <t>Na Svetlo Su</t>
  </si>
  <si>
    <t>Video Ad Pack</t>
  </si>
  <si>
    <t>Internet2</t>
  </si>
  <si>
    <t>Turkish Desperate Housewives</t>
  </si>
  <si>
    <t>DF</t>
  </si>
  <si>
    <t>KN</t>
  </si>
  <si>
    <t>DC</t>
  </si>
  <si>
    <t>NG</t>
  </si>
  <si>
    <t>CN</t>
  </si>
  <si>
    <t xml:space="preserve">Violetta </t>
  </si>
  <si>
    <t>Violetta Su</t>
  </si>
  <si>
    <t>Movie Su 4</t>
  </si>
  <si>
    <t>Movie (RR)</t>
  </si>
  <si>
    <t>Hawai 5-0</t>
  </si>
  <si>
    <t>Movie</t>
  </si>
  <si>
    <t>Erotic Call</t>
  </si>
  <si>
    <t>Movie 1</t>
  </si>
  <si>
    <t>Movie 2</t>
  </si>
  <si>
    <t>Movie 3</t>
  </si>
  <si>
    <t>Movie 4</t>
  </si>
  <si>
    <t>Fraktura WE</t>
  </si>
  <si>
    <t>Hawai 5-0 (RR)</t>
  </si>
  <si>
    <t>India: A Love Story WD</t>
  </si>
  <si>
    <t>Aska Surgun</t>
  </si>
  <si>
    <t>India: A Love Story</t>
  </si>
  <si>
    <t>Dilla 1</t>
  </si>
  <si>
    <t>Dilla 2</t>
  </si>
  <si>
    <t xml:space="preserve">FOX LIFE </t>
  </si>
  <si>
    <t>Sasural Simar Ka 2</t>
  </si>
  <si>
    <t>Sasural Simar Ka 1</t>
  </si>
  <si>
    <t xml:space="preserve">FAC </t>
  </si>
  <si>
    <t>I Can do That *</t>
  </si>
  <si>
    <t>Movie Fr</t>
  </si>
  <si>
    <t>Two of a kind (current affairs show)</t>
  </si>
  <si>
    <t xml:space="preserve">Kitchen Nightmares* </t>
  </si>
  <si>
    <t>Iss Pyaar Ko Kya 1</t>
  </si>
  <si>
    <t>Bitter Life 1</t>
  </si>
  <si>
    <t>Bitter Life 2</t>
  </si>
  <si>
    <t>Buyuk Yalan 1</t>
  </si>
  <si>
    <t>Buyuk Yalan 2</t>
  </si>
  <si>
    <t>Buyuk Yalan 3</t>
  </si>
  <si>
    <t>Last Cop (RR)</t>
  </si>
  <si>
    <t>According to Jim (RR)</t>
  </si>
  <si>
    <t xml:space="preserve">Last Cop </t>
  </si>
  <si>
    <t>Lords of the Air</t>
  </si>
  <si>
    <t>Knight Rider WE</t>
  </si>
  <si>
    <t>Mortal Kombat WE</t>
  </si>
  <si>
    <t>Guys with kids</t>
  </si>
  <si>
    <t xml:space="preserve">Quest for the one </t>
  </si>
  <si>
    <t>Fight Quest</t>
  </si>
  <si>
    <t>Your face sounds Familiar *</t>
  </si>
  <si>
    <t xml:space="preserve">Forgive me </t>
  </si>
  <si>
    <t>Families At Crossroads</t>
  </si>
  <si>
    <t>Married at first sight*</t>
  </si>
  <si>
    <t>Lords Of The Air**</t>
  </si>
  <si>
    <t>Marek v. Levski</t>
  </si>
  <si>
    <t>Miss Cinderella</t>
  </si>
  <si>
    <t>Primera Dama 1</t>
  </si>
  <si>
    <t>Primera Dama 2</t>
  </si>
  <si>
    <t>Tulipe Age 1</t>
  </si>
  <si>
    <t>Tempestad</t>
  </si>
  <si>
    <t>Tempestad (RR)</t>
  </si>
  <si>
    <t>Tulipe Age 2</t>
  </si>
  <si>
    <t>Buyuk Yalan 4</t>
  </si>
  <si>
    <t>Iss Pyaar Ko Kya WE</t>
  </si>
  <si>
    <t>Movie 5</t>
  </si>
  <si>
    <t>Litex v. Lokomotiv Sofia</t>
  </si>
  <si>
    <t>Lokomotiv Plovdiv v. Haskovo</t>
  </si>
  <si>
    <t>Xena: Warrior Princess (RR)</t>
  </si>
  <si>
    <t>Grimm (RR)</t>
  </si>
  <si>
    <t>Covert affairs (RR)</t>
  </si>
  <si>
    <t>Walker Texas ranger (RR)</t>
  </si>
  <si>
    <t>Xena: Warrior Princess</t>
  </si>
  <si>
    <t>Grimm</t>
  </si>
  <si>
    <t>Covert affairs</t>
  </si>
  <si>
    <t>Walker Texas ranger</t>
  </si>
  <si>
    <t xml:space="preserve">Bez Bagaj </t>
  </si>
  <si>
    <t>Crusoe</t>
  </si>
  <si>
    <t>Ice road truckers</t>
  </si>
  <si>
    <t>Night time</t>
  </si>
  <si>
    <t>M</t>
  </si>
  <si>
    <t>T</t>
  </si>
  <si>
    <t>W</t>
  </si>
  <si>
    <t>F</t>
  </si>
  <si>
    <t>DSK Bank</t>
  </si>
  <si>
    <t>Circulation</t>
  </si>
  <si>
    <t>Base</t>
  </si>
  <si>
    <t>Height</t>
  </si>
  <si>
    <t>Deadline</t>
  </si>
  <si>
    <t>Size</t>
  </si>
  <si>
    <t>Measure</t>
  </si>
  <si>
    <t>#</t>
  </si>
  <si>
    <t>Unit Cost</t>
  </si>
  <si>
    <t>Cost per</t>
  </si>
  <si>
    <t>Color</t>
  </si>
  <si>
    <t>Discount</t>
  </si>
  <si>
    <t>Gross</t>
  </si>
  <si>
    <t>NET</t>
  </si>
  <si>
    <t>Cost Per</t>
  </si>
  <si>
    <t>in measure</t>
  </si>
  <si>
    <t>BGN</t>
  </si>
  <si>
    <t>Adv.</t>
  </si>
  <si>
    <t>Adv</t>
  </si>
  <si>
    <t>S</t>
  </si>
  <si>
    <t>full</t>
  </si>
  <si>
    <t>Newspapers</t>
  </si>
  <si>
    <t>daily</t>
  </si>
  <si>
    <t>inner</t>
  </si>
  <si>
    <t>VAT 20%</t>
  </si>
  <si>
    <t>Net VAT incl.</t>
  </si>
  <si>
    <t>Net National:</t>
  </si>
  <si>
    <t>cm</t>
  </si>
  <si>
    <t>Медиа план</t>
  </si>
  <si>
    <t>Клиент:</t>
  </si>
  <si>
    <t>Продукт:</t>
  </si>
  <si>
    <t>Период:</t>
  </si>
  <si>
    <t>Интернет</t>
  </si>
  <si>
    <t>Позиция</t>
  </si>
  <si>
    <t>Размер на банера</t>
  </si>
  <si>
    <t>Присъствие</t>
  </si>
  <si>
    <t>Гарантирани
импресии</t>
  </si>
  <si>
    <t>Импресии</t>
  </si>
  <si>
    <t>Дни</t>
  </si>
  <si>
    <t>CPM</t>
  </si>
  <si>
    <t>Бруто</t>
  </si>
  <si>
    <t>п</t>
  </si>
  <si>
    <t>в</t>
  </si>
  <si>
    <t>с</t>
  </si>
  <si>
    <t>ч</t>
  </si>
  <si>
    <t>c</t>
  </si>
  <si>
    <t>н</t>
  </si>
  <si>
    <t>investor.bg/news/imoti</t>
  </si>
  <si>
    <t>inner pages, imoti</t>
  </si>
  <si>
    <t>300x250</t>
  </si>
  <si>
    <t>dnevnik.bg/biznes/imoti</t>
  </si>
  <si>
    <t>all pages, imoti</t>
  </si>
  <si>
    <t>Бюджет</t>
  </si>
  <si>
    <t>Отстъпка</t>
  </si>
  <si>
    <t>Нето</t>
  </si>
  <si>
    <t>Общо нето</t>
  </si>
  <si>
    <t>MEDIA</t>
  </si>
  <si>
    <t>Net Budget</t>
  </si>
  <si>
    <t>Agency Commision</t>
  </si>
  <si>
    <t>Total Budget</t>
  </si>
  <si>
    <t xml:space="preserve">Final Budget </t>
  </si>
  <si>
    <t>including VAT (+20%)</t>
  </si>
  <si>
    <t>Presa</t>
  </si>
  <si>
    <t>TOTAL BUDGET FOR THE CAMPAIGN</t>
  </si>
  <si>
    <t xml:space="preserve">1st payment </t>
  </si>
  <si>
    <t>2nd payment</t>
  </si>
  <si>
    <t>3rd payment</t>
  </si>
  <si>
    <t>Total w/o VAT</t>
  </si>
  <si>
    <t>Total w/ VAT</t>
  </si>
  <si>
    <t>Обява за търг гр. Русе</t>
  </si>
  <si>
    <t>Utro Russe</t>
  </si>
  <si>
    <t>обява за търг гр. Русе</t>
  </si>
  <si>
    <t>Café Communications Sofia</t>
  </si>
  <si>
    <t>Cafe Communications Sofia</t>
  </si>
  <si>
    <t>AK LA</t>
  </si>
  <si>
    <t xml:space="preserve">Creative </t>
  </si>
  <si>
    <t xml:space="preserve">Fee </t>
  </si>
  <si>
    <t>June -July</t>
  </si>
  <si>
    <t>29.06.2020</t>
  </si>
  <si>
    <t xml:space="preserve">August - September </t>
  </si>
  <si>
    <t>PERIOD: 29.06.2020 - 03.09.2020</t>
  </si>
  <si>
    <t>DSK BANK Tender Ruse: CAMPAIGN BUDGET DISTRIBUTION</t>
  </si>
  <si>
    <t>10.08.2020 - 03.09.2020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</si>
</sst>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.00_);_(* \(#,##0.00\);_(* &quot;-&quot;??_);_(@_)"/>
    <numFmt numFmtId="165" formatCode="0.0"/>
    <numFmt numFmtId="166" formatCode="0.0%"/>
    <numFmt numFmtId="167" formatCode="h:mm&quot; ч.&quot;"/>
    <numFmt numFmtId="168" formatCode="dd"/>
    <numFmt numFmtId="169" formatCode="0;[Red]0"/>
    <numFmt numFmtId="170" formatCode="&quot; &quot;#,##0.00&quot; &quot;;&quot; (&quot;#,##0.00&quot;)&quot;;&quot; -&quot;00&quot; &quot;;&quot; &quot;@&quot; &quot;"/>
    <numFmt numFmtId="171" formatCode="_-* #,##0.00\ _л_в_-;\-* #,##0.00\ _л_в_-;_-* \-??\ _л_в_-;_-@_-"/>
    <numFmt numFmtId="172" formatCode="#,##0.00\ &quot;лв&quot;;\-#,##0.00\ &quot;лв&quot;"/>
    <numFmt numFmtId="173" formatCode="#,##0.00&quot; &quot;[$лв-402];&quot;-&quot;#,##0.00&quot; &quot;[$лв-402]"/>
    <numFmt numFmtId="174" formatCode="#,##0.00&quot; лв&quot;;\-#,##0.00&quot; лв&quot;"/>
    <numFmt numFmtId="175" formatCode="#,##0.00\ &quot;лв.&quot;"/>
    <numFmt numFmtId="176" formatCode="_-* #,##0.00\ [$лв.-402]_-;\-* #,##0.00\ [$лв.-402]_-;_-* &quot;-&quot;??\ [$лв.-402]_-;_-@_-"/>
    <numFmt numFmtId="177" formatCode="#,##0.00\ [$лв.-402]"/>
    <numFmt numFmtId="178" formatCode="#,##0.000\ [$лв.-402]"/>
  </numFmts>
  <fonts count="47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rebuchet MS"/>
      <family val="2"/>
      <charset val="204"/>
    </font>
    <font>
      <sz val="10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8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Verdana"/>
      <family val="2"/>
      <charset val="204"/>
    </font>
    <font>
      <sz val="8"/>
      <color indexed="63"/>
      <name val="Verdana"/>
      <family val="2"/>
      <charset val="204"/>
    </font>
    <font>
      <sz val="10"/>
      <name val="Arial"/>
      <family val="2"/>
      <charset val="204"/>
    </font>
    <font>
      <b/>
      <sz val="10"/>
      <name val="Tahoma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</font>
    <font>
      <sz val="10"/>
      <color rgb="FF000000"/>
      <name val="Arial"/>
      <family val="2"/>
      <charset val="204"/>
    </font>
    <font>
      <sz val="10"/>
      <color rgb="FF000000"/>
      <name val="Helv"/>
      <charset val="204"/>
    </font>
    <font>
      <sz val="10"/>
      <name val="Garamond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  <charset val="204"/>
      <scheme val="minor"/>
    </font>
    <font>
      <b/>
      <sz val="14"/>
      <color indexed="63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sz val="14"/>
      <color indexed="6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color indexed="10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u/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/>
      <diagonal/>
    </border>
    <border>
      <left style="thin">
        <color indexed="23"/>
      </left>
      <right/>
      <top style="thick">
        <color indexed="23"/>
      </top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 style="thick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/>
      <top style="thick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4">
    <xf numFmtId="0" fontId="0" fillId="0" borderId="0"/>
    <xf numFmtId="170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9" fillId="0" borderId="0"/>
    <xf numFmtId="0" fontId="20" fillId="0" borderId="0"/>
    <xf numFmtId="0" fontId="14" fillId="0" borderId="0"/>
    <xf numFmtId="0" fontId="20" fillId="0" borderId="0" applyNumberFormat="0" applyFont="0" applyBorder="0" applyProtection="0"/>
    <xf numFmtId="0" fontId="21" fillId="0" borderId="0"/>
    <xf numFmtId="0" fontId="22" fillId="0" borderId="0" applyNumberFormat="0" applyBorder="0" applyProtection="0"/>
    <xf numFmtId="0" fontId="22" fillId="0" borderId="0" applyNumberFormat="0" applyBorder="0" applyProtection="0"/>
    <xf numFmtId="0" fontId="11" fillId="0" borderId="0"/>
    <xf numFmtId="9" fontId="14" fillId="0" borderId="0" applyFont="0" applyFill="0" applyBorder="0" applyAlignment="0" applyProtection="0"/>
    <xf numFmtId="0" fontId="18" fillId="0" borderId="0"/>
    <xf numFmtId="9" fontId="3" fillId="0" borderId="0" applyFont="0" applyFill="0" applyBorder="0" applyAlignment="0" applyProtection="0"/>
    <xf numFmtId="0" fontId="23" fillId="0" borderId="0" applyNumberFormat="0" applyBorder="0" applyProtection="0"/>
    <xf numFmtId="171" fontId="11" fillId="0" borderId="0" applyFill="0" applyBorder="0" applyAlignment="0" applyProtection="0"/>
    <xf numFmtId="9" fontId="11" fillId="0" borderId="0" applyFill="0" applyBorder="0" applyAlignment="0" applyProtection="0"/>
    <xf numFmtId="0" fontId="11" fillId="0" borderId="0"/>
    <xf numFmtId="9" fontId="24" fillId="0" borderId="0" applyFont="0" applyFill="0" applyBorder="0" applyAlignment="0" applyProtection="0"/>
    <xf numFmtId="0" fontId="2" fillId="0" borderId="0"/>
    <xf numFmtId="0" fontId="24" fillId="0" borderId="0"/>
    <xf numFmtId="0" fontId="27" fillId="0" borderId="0"/>
    <xf numFmtId="0" fontId="26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2" fillId="0" borderId="0" applyNumberFormat="0" applyBorder="0" applyProtection="0"/>
    <xf numFmtId="0" fontId="3" fillId="0" borderId="0"/>
    <xf numFmtId="0" fontId="22" fillId="0" borderId="0" applyNumberFormat="0" applyBorder="0" applyProtection="0"/>
    <xf numFmtId="0" fontId="22" fillId="0" borderId="0" applyNumberFormat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1" fontId="3" fillId="0" borderId="0" applyFill="0" applyBorder="0" applyAlignment="0" applyProtection="0"/>
    <xf numFmtId="9" fontId="3" fillId="0" borderId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50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/>
    <xf numFmtId="16" fontId="6" fillId="2" borderId="0" xfId="0" quotePrefix="1" applyNumberFormat="1" applyFont="1" applyFill="1"/>
    <xf numFmtId="0" fontId="6" fillId="2" borderId="0" xfId="0" applyFont="1" applyFill="1"/>
    <xf numFmtId="0" fontId="4" fillId="0" borderId="0" xfId="0" applyFont="1"/>
    <xf numFmtId="0" fontId="7" fillId="2" borderId="0" xfId="0" applyFont="1" applyFill="1"/>
    <xf numFmtId="9" fontId="0" fillId="2" borderId="0" xfId="0" applyNumberFormat="1" applyFill="1"/>
    <xf numFmtId="0" fontId="5" fillId="2" borderId="2" xfId="0" applyFont="1" applyFill="1" applyBorder="1"/>
    <xf numFmtId="9" fontId="8" fillId="2" borderId="0" xfId="11" applyNumberFormat="1" applyFont="1" applyFill="1" applyBorder="1" applyAlignment="1">
      <alignment horizontal="center"/>
    </xf>
    <xf numFmtId="0" fontId="0" fillId="2" borderId="1" xfId="0" applyFill="1" applyBorder="1"/>
    <xf numFmtId="16" fontId="7" fillId="2" borderId="1" xfId="0" applyNumberFormat="1" applyFont="1" applyFill="1" applyBorder="1"/>
    <xf numFmtId="0" fontId="7" fillId="2" borderId="1" xfId="0" applyFont="1" applyFill="1" applyBorder="1"/>
    <xf numFmtId="0" fontId="0" fillId="2" borderId="0" xfId="0" applyFill="1" applyAlignment="1">
      <alignment horizontal="center"/>
    </xf>
    <xf numFmtId="2" fontId="4" fillId="0" borderId="0" xfId="0" applyNumberFormat="1" applyFont="1"/>
    <xf numFmtId="0" fontId="12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right" vertical="top" wrapText="1"/>
    </xf>
    <xf numFmtId="0" fontId="0" fillId="2" borderId="0" xfId="0" applyFill="1" applyBorder="1"/>
    <xf numFmtId="0" fontId="12" fillId="0" borderId="4" xfId="0" applyFont="1" applyBorder="1" applyAlignment="1">
      <alignment horizontal="center" wrapText="1"/>
    </xf>
    <xf numFmtId="16" fontId="7" fillId="2" borderId="0" xfId="0" applyNumberFormat="1" applyFont="1" applyFill="1" applyBorder="1"/>
    <xf numFmtId="0" fontId="7" fillId="2" borderId="0" xfId="0" applyFont="1" applyFill="1" applyBorder="1"/>
    <xf numFmtId="1" fontId="0" fillId="2" borderId="1" xfId="0" applyNumberFormat="1" applyFill="1" applyBorder="1"/>
    <xf numFmtId="0" fontId="11" fillId="2" borderId="0" xfId="0" applyFont="1" applyFill="1"/>
    <xf numFmtId="14" fontId="0" fillId="0" borderId="0" xfId="0" applyNumberFormat="1"/>
    <xf numFmtId="9" fontId="11" fillId="2" borderId="0" xfId="0" applyNumberFormat="1" applyFont="1" applyFill="1"/>
    <xf numFmtId="0" fontId="11" fillId="0" borderId="0" xfId="0" applyFont="1"/>
    <xf numFmtId="0" fontId="7" fillId="2" borderId="5" xfId="0" applyFont="1" applyFill="1" applyBorder="1"/>
    <xf numFmtId="9" fontId="8" fillId="2" borderId="1" xfId="11" applyNumberFormat="1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0" fontId="0" fillId="2" borderId="8" xfId="0" applyFill="1" applyBorder="1"/>
    <xf numFmtId="0" fontId="11" fillId="6" borderId="9" xfId="0" applyFont="1" applyFill="1" applyBorder="1"/>
    <xf numFmtId="16" fontId="15" fillId="6" borderId="10" xfId="0" quotePrefix="1" applyNumberFormat="1" applyFont="1" applyFill="1" applyBorder="1"/>
    <xf numFmtId="0" fontId="15" fillId="6" borderId="10" xfId="0" applyFont="1" applyFill="1" applyBorder="1"/>
    <xf numFmtId="0" fontId="15" fillId="6" borderId="11" xfId="0" applyFont="1" applyFill="1" applyBorder="1"/>
    <xf numFmtId="0" fontId="7" fillId="2" borderId="12" xfId="0" applyFont="1" applyFill="1" applyBorder="1"/>
    <xf numFmtId="0" fontId="0" fillId="6" borderId="13" xfId="0" applyFill="1" applyBorder="1"/>
    <xf numFmtId="0" fontId="13" fillId="6" borderId="14" xfId="0" applyFont="1" applyFill="1" applyBorder="1" applyAlignment="1">
      <alignment horizontal="right" vertical="top" wrapText="1"/>
    </xf>
    <xf numFmtId="0" fontId="12" fillId="6" borderId="15" xfId="0" applyFont="1" applyFill="1" applyBorder="1" applyAlignment="1">
      <alignment horizontal="center" wrapText="1"/>
    </xf>
    <xf numFmtId="16" fontId="7" fillId="6" borderId="16" xfId="0" applyNumberFormat="1" applyFont="1" applyFill="1" applyBorder="1"/>
    <xf numFmtId="0" fontId="7" fillId="2" borderId="17" xfId="0" applyFont="1" applyFill="1" applyBorder="1"/>
    <xf numFmtId="0" fontId="0" fillId="2" borderId="18" xfId="0" applyFill="1" applyBorder="1"/>
    <xf numFmtId="0" fontId="7" fillId="2" borderId="6" xfId="0" applyFont="1" applyFill="1" applyBorder="1"/>
    <xf numFmtId="0" fontId="0" fillId="2" borderId="19" xfId="0" applyFill="1" applyBorder="1"/>
    <xf numFmtId="0" fontId="7" fillId="2" borderId="7" xfId="0" applyFont="1" applyFill="1" applyBorder="1"/>
    <xf numFmtId="0" fontId="0" fillId="2" borderId="20" xfId="0" applyFill="1" applyBorder="1"/>
    <xf numFmtId="0" fontId="7" fillId="6" borderId="21" xfId="0" applyFont="1" applyFill="1" applyBorder="1"/>
    <xf numFmtId="1" fontId="0" fillId="2" borderId="22" xfId="0" applyNumberFormat="1" applyFill="1" applyBorder="1"/>
    <xf numFmtId="1" fontId="0" fillId="2" borderId="23" xfId="0" applyNumberFormat="1" applyFill="1" applyBorder="1"/>
    <xf numFmtId="1" fontId="0" fillId="2" borderId="24" xfId="0" applyNumberFormat="1" applyFill="1" applyBorder="1"/>
    <xf numFmtId="0" fontId="16" fillId="6" borderId="25" xfId="0" applyFont="1" applyFill="1" applyBorder="1" applyAlignment="1">
      <alignment horizontal="center"/>
    </xf>
    <xf numFmtId="0" fontId="15" fillId="6" borderId="25" xfId="0" applyFont="1" applyFill="1" applyBorder="1" applyAlignment="1">
      <alignment horizontal="center"/>
    </xf>
    <xf numFmtId="0" fontId="4" fillId="0" borderId="26" xfId="0" applyFont="1" applyBorder="1"/>
    <xf numFmtId="2" fontId="4" fillId="0" borderId="27" xfId="0" applyNumberFormat="1" applyFont="1" applyBorder="1"/>
    <xf numFmtId="2" fontId="4" fillId="0" borderId="28" xfId="0" applyNumberFormat="1" applyFont="1" applyBorder="1"/>
    <xf numFmtId="0" fontId="4" fillId="0" borderId="29" xfId="0" applyFont="1" applyBorder="1"/>
    <xf numFmtId="2" fontId="4" fillId="0" borderId="0" xfId="0" applyNumberFormat="1" applyFont="1" applyBorder="1"/>
    <xf numFmtId="2" fontId="4" fillId="0" borderId="30" xfId="0" applyNumberFormat="1" applyFont="1" applyBorder="1"/>
    <xf numFmtId="0" fontId="4" fillId="0" borderId="29" xfId="0" applyFont="1" applyBorder="1" applyAlignment="1">
      <alignment horizontal="left"/>
    </xf>
    <xf numFmtId="0" fontId="4" fillId="0" borderId="31" xfId="0" applyFont="1" applyBorder="1"/>
    <xf numFmtId="2" fontId="4" fillId="0" borderId="32" xfId="0" applyNumberFormat="1" applyFont="1" applyBorder="1"/>
    <xf numFmtId="2" fontId="4" fillId="0" borderId="33" xfId="0" applyNumberFormat="1" applyFont="1" applyBorder="1"/>
    <xf numFmtId="0" fontId="4" fillId="0" borderId="34" xfId="0" applyFont="1" applyBorder="1"/>
    <xf numFmtId="9" fontId="0" fillId="2" borderId="0" xfId="14" applyFont="1" applyFill="1"/>
    <xf numFmtId="0" fontId="9" fillId="3" borderId="35" xfId="0" applyFont="1" applyFill="1" applyBorder="1" applyAlignment="1">
      <alignment horizontal="center" vertical="center"/>
    </xf>
    <xf numFmtId="0" fontId="10" fillId="2" borderId="36" xfId="0" applyFont="1" applyFill="1" applyBorder="1"/>
    <xf numFmtId="0" fontId="0" fillId="0" borderId="27" xfId="0" applyBorder="1"/>
    <xf numFmtId="0" fontId="10" fillId="2" borderId="37" xfId="0" applyFont="1" applyFill="1" applyBorder="1"/>
    <xf numFmtId="0" fontId="0" fillId="0" borderId="0" xfId="0" applyBorder="1"/>
    <xf numFmtId="165" fontId="0" fillId="0" borderId="0" xfId="0" applyNumberFormat="1" applyBorder="1"/>
    <xf numFmtId="165" fontId="0" fillId="0" borderId="30" xfId="0" applyNumberFormat="1" applyBorder="1"/>
    <xf numFmtId="0" fontId="10" fillId="2" borderId="38" xfId="0" applyFont="1" applyFill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2" borderId="37" xfId="0" applyFont="1" applyFill="1" applyBorder="1" applyAlignment="1">
      <alignment horizontal="left"/>
    </xf>
    <xf numFmtId="0" fontId="10" fillId="2" borderId="41" xfId="0" applyFont="1" applyFill="1" applyBorder="1"/>
    <xf numFmtId="0" fontId="0" fillId="0" borderId="32" xfId="0" applyBorder="1"/>
    <xf numFmtId="165" fontId="0" fillId="0" borderId="32" xfId="0" applyNumberFormat="1" applyBorder="1"/>
    <xf numFmtId="165" fontId="0" fillId="0" borderId="33" xfId="0" applyNumberFormat="1" applyBorder="1"/>
    <xf numFmtId="0" fontId="10" fillId="2" borderId="42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2" borderId="45" xfId="0" applyFont="1" applyFill="1" applyBorder="1"/>
    <xf numFmtId="0" fontId="10" fillId="2" borderId="46" xfId="0" applyFont="1" applyFill="1" applyBorder="1"/>
    <xf numFmtId="0" fontId="10" fillId="2" borderId="0" xfId="0" applyFont="1" applyFill="1" applyBorder="1"/>
    <xf numFmtId="0" fontId="9" fillId="7" borderId="35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9" fillId="4" borderId="35" xfId="0" applyFont="1" applyFill="1" applyBorder="1" applyAlignment="1">
      <alignment horizontal="center" vertical="center"/>
    </xf>
    <xf numFmtId="0" fontId="0" fillId="0" borderId="28" xfId="0" applyBorder="1"/>
    <xf numFmtId="0" fontId="0" fillId="0" borderId="30" xfId="0" applyBorder="1"/>
    <xf numFmtId="0" fontId="0" fillId="0" borderId="33" xfId="0" applyBorder="1"/>
    <xf numFmtId="0" fontId="0" fillId="2" borderId="30" xfId="0" applyFill="1" applyBorder="1"/>
    <xf numFmtId="0" fontId="9" fillId="4" borderId="47" xfId="0" applyFont="1" applyFill="1" applyBorder="1" applyAlignment="1">
      <alignment horizontal="center" vertical="center"/>
    </xf>
    <xf numFmtId="0" fontId="7" fillId="2" borderId="27" xfId="0" applyFont="1" applyFill="1" applyBorder="1"/>
    <xf numFmtId="0" fontId="7" fillId="2" borderId="28" xfId="0" applyFont="1" applyFill="1" applyBorder="1"/>
    <xf numFmtId="0" fontId="9" fillId="8" borderId="35" xfId="0" applyFont="1" applyFill="1" applyBorder="1" applyAlignment="1">
      <alignment horizontal="center" vertical="center"/>
    </xf>
    <xf numFmtId="0" fontId="0" fillId="2" borderId="32" xfId="0" applyFill="1" applyBorder="1"/>
    <xf numFmtId="0" fontId="0" fillId="2" borderId="33" xfId="0" applyFill="1" applyBorder="1"/>
    <xf numFmtId="0" fontId="9" fillId="9" borderId="35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9" fillId="11" borderId="48" xfId="0" applyFont="1" applyFill="1" applyBorder="1" applyAlignment="1">
      <alignment horizontal="center" vertical="center"/>
    </xf>
    <xf numFmtId="0" fontId="5" fillId="2" borderId="17" xfId="0" applyFont="1" applyFill="1" applyBorder="1"/>
    <xf numFmtId="0" fontId="9" fillId="9" borderId="36" xfId="0" applyFont="1" applyFill="1" applyBorder="1" applyAlignment="1">
      <alignment horizontal="center" vertical="center"/>
    </xf>
    <xf numFmtId="0" fontId="9" fillId="12" borderId="35" xfId="0" applyFont="1" applyFill="1" applyBorder="1" applyAlignment="1">
      <alignment horizontal="center" vertical="center"/>
    </xf>
    <xf numFmtId="0" fontId="5" fillId="2" borderId="49" xfId="0" applyFont="1" applyFill="1" applyBorder="1"/>
    <xf numFmtId="0" fontId="5" fillId="2" borderId="50" xfId="0" applyFont="1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0" xfId="0" applyFill="1" applyBorder="1"/>
    <xf numFmtId="0" fontId="0" fillId="0" borderId="30" xfId="0" applyFill="1" applyBorder="1"/>
    <xf numFmtId="0" fontId="9" fillId="13" borderId="51" xfId="0" applyFont="1" applyFill="1" applyBorder="1" applyAlignment="1">
      <alignment horizontal="center" vertical="center"/>
    </xf>
    <xf numFmtId="0" fontId="5" fillId="14" borderId="0" xfId="0" applyFont="1" applyFill="1" applyBorder="1"/>
    <xf numFmtId="0" fontId="0" fillId="14" borderId="0" xfId="0" applyFill="1" applyBorder="1"/>
    <xf numFmtId="165" fontId="0" fillId="0" borderId="0" xfId="0" applyNumberFormat="1" applyFill="1" applyBorder="1"/>
    <xf numFmtId="165" fontId="0" fillId="0" borderId="30" xfId="0" applyNumberFormat="1" applyFill="1" applyBorder="1"/>
    <xf numFmtId="165" fontId="0" fillId="0" borderId="32" xfId="0" applyNumberFormat="1" applyFill="1" applyBorder="1"/>
    <xf numFmtId="165" fontId="0" fillId="0" borderId="27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0" fontId="17" fillId="0" borderId="52" xfId="0" applyFont="1" applyBorder="1" applyAlignment="1">
      <alignment horizontal="center"/>
    </xf>
    <xf numFmtId="165" fontId="17" fillId="0" borderId="52" xfId="0" applyNumberFormat="1" applyFont="1" applyBorder="1" applyAlignment="1">
      <alignment horizontal="center"/>
    </xf>
    <xf numFmtId="165" fontId="17" fillId="0" borderId="53" xfId="0" applyNumberFormat="1" applyFont="1" applyBorder="1" applyAlignment="1">
      <alignment horizontal="center"/>
    </xf>
    <xf numFmtId="0" fontId="4" fillId="2" borderId="54" xfId="0" applyFont="1" applyFill="1" applyBorder="1"/>
    <xf numFmtId="2" fontId="4" fillId="0" borderId="0" xfId="0" applyNumberFormat="1" applyFont="1" applyFill="1" applyBorder="1"/>
    <xf numFmtId="0" fontId="4" fillId="0" borderId="26" xfId="0" applyFont="1" applyFill="1" applyBorder="1"/>
    <xf numFmtId="2" fontId="4" fillId="0" borderId="27" xfId="0" applyNumberFormat="1" applyFont="1" applyFill="1" applyBorder="1"/>
    <xf numFmtId="2" fontId="4" fillId="0" borderId="28" xfId="0" applyNumberFormat="1" applyFont="1" applyFill="1" applyBorder="1"/>
    <xf numFmtId="0" fontId="4" fillId="0" borderId="29" xfId="0" applyFont="1" applyFill="1" applyBorder="1"/>
    <xf numFmtId="2" fontId="4" fillId="0" borderId="30" xfId="0" applyNumberFormat="1" applyFont="1" applyFill="1" applyBorder="1"/>
    <xf numFmtId="0" fontId="0" fillId="0" borderId="29" xfId="0" applyFill="1" applyBorder="1"/>
    <xf numFmtId="0" fontId="4" fillId="0" borderId="31" xfId="0" applyFont="1" applyFill="1" applyBorder="1"/>
    <xf numFmtId="2" fontId="4" fillId="0" borderId="32" xfId="0" applyNumberFormat="1" applyFont="1" applyFill="1" applyBorder="1"/>
    <xf numFmtId="2" fontId="4" fillId="0" borderId="33" xfId="0" applyNumberFormat="1" applyFont="1" applyFill="1" applyBorder="1"/>
    <xf numFmtId="0" fontId="16" fillId="0" borderId="29" xfId="0" applyFont="1" applyBorder="1"/>
    <xf numFmtId="0" fontId="10" fillId="2" borderId="55" xfId="0" applyFont="1" applyFill="1" applyBorder="1"/>
    <xf numFmtId="165" fontId="17" fillId="0" borderId="56" xfId="0" applyNumberFormat="1" applyFont="1" applyBorder="1" applyAlignment="1">
      <alignment horizontal="center"/>
    </xf>
    <xf numFmtId="166" fontId="8" fillId="15" borderId="1" xfId="11" applyNumberFormat="1" applyFont="1" applyFill="1" applyBorder="1" applyAlignment="1">
      <alignment horizontal="center"/>
    </xf>
    <xf numFmtId="166" fontId="8" fillId="15" borderId="8" xfId="11" applyNumberFormat="1" applyFont="1" applyFill="1" applyBorder="1" applyAlignment="1">
      <alignment horizontal="center"/>
    </xf>
    <xf numFmtId="0" fontId="0" fillId="14" borderId="0" xfId="0" applyFill="1"/>
    <xf numFmtId="0" fontId="0" fillId="1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6" fillId="16" borderId="56" xfId="0" applyFont="1" applyFill="1" applyBorder="1"/>
    <xf numFmtId="2" fontId="16" fillId="16" borderId="52" xfId="0" applyNumberFormat="1" applyFont="1" applyFill="1" applyBorder="1"/>
    <xf numFmtId="2" fontId="16" fillId="16" borderId="53" xfId="0" applyNumberFormat="1" applyFont="1" applyFill="1" applyBorder="1"/>
    <xf numFmtId="0" fontId="28" fillId="0" borderId="0" xfId="37" applyFont="1" applyFill="1" applyBorder="1" applyAlignment="1" applyProtection="1">
      <alignment horizontal="right"/>
      <protection locked="0"/>
    </xf>
    <xf numFmtId="0" fontId="28" fillId="0" borderId="0" xfId="36" applyFont="1" applyFill="1" applyBorder="1" applyAlignment="1" applyProtection="1">
      <alignment horizontal="right"/>
      <protection locked="0"/>
    </xf>
    <xf numFmtId="0" fontId="29" fillId="0" borderId="61" xfId="37" applyFont="1" applyFill="1" applyBorder="1" applyAlignment="1" applyProtection="1">
      <alignment horizontal="center"/>
      <protection locked="0"/>
    </xf>
    <xf numFmtId="0" fontId="30" fillId="0" borderId="0" xfId="37" applyFont="1" applyFill="1" applyBorder="1" applyAlignment="1" applyProtection="1">
      <alignment horizontal="right"/>
      <protection locked="0"/>
    </xf>
    <xf numFmtId="0" fontId="31" fillId="0" borderId="0" xfId="37" applyFont="1" applyFill="1" applyAlignment="1" applyProtection="1">
      <protection locked="0"/>
    </xf>
    <xf numFmtId="0" fontId="32" fillId="2" borderId="1" xfId="38" applyFont="1" applyFill="1" applyBorder="1" applyAlignment="1">
      <alignment wrapText="1"/>
    </xf>
    <xf numFmtId="0" fontId="32" fillId="2" borderId="1" xfId="38" applyFont="1" applyFill="1" applyBorder="1" applyAlignment="1">
      <alignment horizontal="center" wrapText="1"/>
    </xf>
    <xf numFmtId="9" fontId="32" fillId="2" borderId="1" xfId="38" applyNumberFormat="1" applyFont="1" applyFill="1" applyBorder="1" applyAlignment="1">
      <alignment horizontal="center" wrapText="1"/>
    </xf>
    <xf numFmtId="3" fontId="32" fillId="2" borderId="1" xfId="38" applyNumberFormat="1" applyFont="1" applyFill="1" applyBorder="1" applyAlignment="1">
      <alignment horizontal="center" wrapText="1"/>
    </xf>
    <xf numFmtId="1" fontId="32" fillId="0" borderId="1" xfId="38" applyNumberFormat="1" applyFont="1" applyFill="1" applyBorder="1" applyAlignment="1">
      <alignment horizontal="center"/>
    </xf>
    <xf numFmtId="173" fontId="32" fillId="2" borderId="1" xfId="38" applyNumberFormat="1" applyFont="1" applyFill="1" applyBorder="1" applyAlignment="1"/>
    <xf numFmtId="3" fontId="32" fillId="0" borderId="1" xfId="38" applyNumberFormat="1" applyFont="1" applyFill="1" applyBorder="1" applyAlignment="1">
      <alignment horizontal="center" wrapText="1"/>
    </xf>
    <xf numFmtId="0" fontId="28" fillId="0" borderId="0" xfId="37" applyFont="1" applyFill="1" applyBorder="1" applyAlignment="1" applyProtection="1">
      <protection locked="0"/>
    </xf>
    <xf numFmtId="0" fontId="32" fillId="0" borderId="0" xfId="37" applyFont="1" applyFill="1" applyBorder="1" applyAlignment="1" applyProtection="1">
      <protection locked="0"/>
    </xf>
    <xf numFmtId="3" fontId="28" fillId="0" borderId="0" xfId="37" applyNumberFormat="1" applyFont="1" applyFill="1" applyBorder="1" applyAlignment="1" applyProtection="1">
      <alignment horizontal="center"/>
      <protection locked="0"/>
    </xf>
    <xf numFmtId="172" fontId="28" fillId="0" borderId="0" xfId="37" applyNumberFormat="1" applyFont="1" applyFill="1" applyBorder="1" applyAlignment="1" applyProtection="1">
      <protection locked="0"/>
    </xf>
    <xf numFmtId="0" fontId="28" fillId="0" borderId="0" xfId="36" applyFont="1" applyFill="1" applyBorder="1" applyAlignment="1" applyProtection="1">
      <alignment horizontal="left"/>
      <protection locked="0"/>
    </xf>
    <xf numFmtId="0" fontId="32" fillId="0" borderId="0" xfId="37" applyFont="1" applyFill="1" applyBorder="1" applyProtection="1">
      <protection locked="0"/>
    </xf>
    <xf numFmtId="0" fontId="31" fillId="0" borderId="0" xfId="37" applyFont="1" applyFill="1" applyBorder="1" applyAlignment="1" applyProtection="1">
      <protection locked="0"/>
    </xf>
    <xf numFmtId="0" fontId="30" fillId="0" borderId="0" xfId="36" applyFont="1" applyFill="1" applyBorder="1" applyAlignment="1" applyProtection="1">
      <alignment horizontal="left"/>
      <protection locked="0"/>
    </xf>
    <xf numFmtId="4" fontId="32" fillId="0" borderId="0" xfId="37" applyNumberFormat="1" applyFont="1" applyBorder="1"/>
    <xf numFmtId="172" fontId="30" fillId="0" borderId="0" xfId="36" applyNumberFormat="1" applyFont="1" applyFill="1" applyBorder="1" applyAlignment="1" applyProtection="1">
      <alignment horizontal="left"/>
      <protection locked="0"/>
    </xf>
    <xf numFmtId="0" fontId="28" fillId="0" borderId="0" xfId="37" applyFont="1" applyFill="1" applyBorder="1" applyAlignment="1" applyProtection="1">
      <alignment horizontal="left"/>
      <protection locked="0"/>
    </xf>
    <xf numFmtId="0" fontId="31" fillId="0" borderId="0" xfId="37" applyFont="1" applyFill="1" applyAlignment="1" applyProtection="1">
      <alignment horizontal="center"/>
      <protection locked="0"/>
    </xf>
    <xf numFmtId="0" fontId="34" fillId="0" borderId="2" xfId="38" applyFont="1" applyBorder="1" applyAlignment="1">
      <alignment horizontal="center"/>
    </xf>
    <xf numFmtId="0" fontId="34" fillId="0" borderId="1" xfId="38" applyFont="1" applyFill="1" applyBorder="1" applyAlignment="1">
      <alignment horizontal="center"/>
    </xf>
    <xf numFmtId="0" fontId="32" fillId="20" borderId="1" xfId="38" applyFont="1" applyFill="1" applyBorder="1" applyAlignment="1">
      <alignment horizontal="center"/>
    </xf>
    <xf numFmtId="0" fontId="32" fillId="2" borderId="1" xfId="38" applyFont="1" applyFill="1" applyBorder="1" applyAlignment="1">
      <alignment horizontal="center"/>
    </xf>
    <xf numFmtId="0" fontId="32" fillId="2" borderId="0" xfId="38" applyFont="1" applyFill="1" applyAlignment="1"/>
    <xf numFmtId="0" fontId="32" fillId="0" borderId="61" xfId="37" applyFont="1" applyFill="1" applyBorder="1" applyAlignment="1" applyProtection="1">
      <protection locked="0"/>
    </xf>
    <xf numFmtId="3" fontId="32" fillId="0" borderId="0" xfId="37" applyNumberFormat="1" applyFont="1" applyFill="1" applyBorder="1" applyAlignment="1" applyProtection="1">
      <alignment horizontal="center"/>
      <protection locked="0"/>
    </xf>
    <xf numFmtId="174" fontId="31" fillId="0" borderId="0" xfId="37" applyNumberFormat="1" applyFont="1" applyFill="1" applyAlignment="1" applyProtection="1">
      <protection locked="0"/>
    </xf>
    <xf numFmtId="0" fontId="32" fillId="0" borderId="59" xfId="39" applyFont="1" applyFill="1" applyBorder="1" applyAlignment="1" applyProtection="1">
      <alignment horizontal="center"/>
      <protection locked="0"/>
    </xf>
    <xf numFmtId="0" fontId="32" fillId="0" borderId="63" xfId="39" applyFont="1" applyFill="1" applyBorder="1" applyAlignment="1" applyProtection="1">
      <alignment horizontal="center"/>
      <protection locked="0"/>
    </xf>
    <xf numFmtId="172" fontId="31" fillId="0" borderId="0" xfId="37" applyNumberFormat="1" applyFont="1" applyFill="1" applyAlignment="1" applyProtection="1">
      <protection locked="0"/>
    </xf>
    <xf numFmtId="3" fontId="34" fillId="0" borderId="1" xfId="39" applyNumberFormat="1" applyFont="1" applyFill="1" applyBorder="1" applyAlignment="1" applyProtection="1">
      <alignment horizontal="center"/>
      <protection locked="0"/>
    </xf>
    <xf numFmtId="173" fontId="34" fillId="0" borderId="1" xfId="38" applyNumberFormat="1" applyFont="1" applyFill="1" applyBorder="1" applyAlignment="1"/>
    <xf numFmtId="9" fontId="34" fillId="0" borderId="1" xfId="37" applyNumberFormat="1" applyFont="1" applyFill="1" applyBorder="1" applyAlignment="1">
      <alignment horizontal="center"/>
    </xf>
    <xf numFmtId="0" fontId="32" fillId="0" borderId="0" xfId="37" applyFont="1" applyFill="1"/>
    <xf numFmtId="0" fontId="31" fillId="0" borderId="25" xfId="37" applyFont="1" applyFill="1" applyBorder="1" applyAlignment="1" applyProtection="1">
      <protection locked="0"/>
    </xf>
    <xf numFmtId="0" fontId="32" fillId="0" borderId="0" xfId="39" applyFont="1" applyFill="1" applyBorder="1" applyAlignment="1" applyProtection="1">
      <alignment horizontal="right"/>
      <protection locked="0"/>
    </xf>
    <xf numFmtId="0" fontId="28" fillId="0" borderId="0" xfId="39" applyFont="1" applyFill="1" applyBorder="1" applyAlignment="1" applyProtection="1">
      <alignment horizontal="right"/>
      <protection locked="0"/>
    </xf>
    <xf numFmtId="0" fontId="32" fillId="0" borderId="0" xfId="39" applyFont="1" applyFill="1" applyBorder="1" applyAlignment="1" applyProtection="1">
      <protection locked="0"/>
    </xf>
    <xf numFmtId="0" fontId="32" fillId="0" borderId="0" xfId="39" applyFont="1" applyFill="1" applyBorder="1" applyAlignment="1" applyProtection="1">
      <alignment horizontal="center"/>
      <protection locked="0"/>
    </xf>
    <xf numFmtId="176" fontId="32" fillId="0" borderId="0" xfId="39" applyNumberFormat="1" applyFont="1" applyFill="1" applyBorder="1" applyAlignment="1" applyProtection="1">
      <protection locked="0"/>
    </xf>
    <xf numFmtId="3" fontId="35" fillId="0" borderId="0" xfId="37" applyNumberFormat="1" applyFont="1" applyFill="1" applyAlignment="1" applyProtection="1">
      <protection locked="0"/>
    </xf>
    <xf numFmtId="173" fontId="31" fillId="0" borderId="0" xfId="37" applyNumberFormat="1" applyFont="1" applyFill="1" applyAlignment="1" applyProtection="1">
      <protection locked="0"/>
    </xf>
    <xf numFmtId="0" fontId="32" fillId="0" borderId="0" xfId="39" applyFont="1" applyFill="1" applyAlignment="1" applyProtection="1">
      <protection locked="0"/>
    </xf>
    <xf numFmtId="176" fontId="31" fillId="0" borderId="0" xfId="37" applyNumberFormat="1" applyFont="1" applyFill="1" applyAlignment="1" applyProtection="1">
      <protection locked="0"/>
    </xf>
    <xf numFmtId="0" fontId="32" fillId="0" borderId="0" xfId="0" applyFont="1"/>
    <xf numFmtId="0" fontId="38" fillId="0" borderId="0" xfId="0" applyFont="1"/>
    <xf numFmtId="0" fontId="32" fillId="0" borderId="9" xfId="0" applyFont="1" applyBorder="1"/>
    <xf numFmtId="4" fontId="32" fillId="0" borderId="0" xfId="0" applyNumberFormat="1" applyFont="1"/>
    <xf numFmtId="0" fontId="32" fillId="0" borderId="6" xfId="0" applyFont="1" applyBorder="1"/>
    <xf numFmtId="0" fontId="32" fillId="0" borderId="0" xfId="0" applyFont="1" applyAlignment="1"/>
    <xf numFmtId="0" fontId="32" fillId="0" borderId="7" xfId="0" applyFont="1" applyBorder="1"/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167" fontId="39" fillId="0" borderId="0" xfId="0" applyNumberFormat="1" applyFont="1" applyFill="1" applyBorder="1" applyAlignment="1">
      <alignment horizontal="center"/>
    </xf>
    <xf numFmtId="4" fontId="39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0" fontId="32" fillId="14" borderId="0" xfId="0" applyFont="1" applyFill="1"/>
    <xf numFmtId="0" fontId="32" fillId="0" borderId="0" xfId="0" applyFont="1" applyFill="1" applyBorder="1" applyAlignment="1">
      <alignment horizontal="left"/>
    </xf>
    <xf numFmtId="167" fontId="32" fillId="0" borderId="0" xfId="0" applyNumberFormat="1" applyFont="1" applyFill="1" applyBorder="1" applyAlignment="1">
      <alignment horizontal="center"/>
    </xf>
    <xf numFmtId="4" fontId="32" fillId="0" borderId="0" xfId="0" applyNumberFormat="1" applyFont="1" applyFill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4" fontId="28" fillId="0" borderId="10" xfId="0" applyNumberFormat="1" applyFont="1" applyBorder="1" applyAlignment="1">
      <alignment horizontal="center"/>
    </xf>
    <xf numFmtId="4" fontId="28" fillId="0" borderId="57" xfId="0" applyNumberFormat="1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4" fontId="28" fillId="0" borderId="1" xfId="0" applyNumberFormat="1" applyFont="1" applyBorder="1" applyAlignment="1">
      <alignment horizontal="center"/>
    </xf>
    <xf numFmtId="4" fontId="28" fillId="0" borderId="64" xfId="0" applyNumberFormat="1" applyFont="1" applyBorder="1" applyAlignment="1">
      <alignment horizontal="center"/>
    </xf>
    <xf numFmtId="0" fontId="32" fillId="18" borderId="1" xfId="0" applyFont="1" applyFill="1" applyBorder="1" applyAlignment="1">
      <alignment horizontal="center"/>
    </xf>
    <xf numFmtId="0" fontId="37" fillId="0" borderId="17" xfId="0" applyFont="1" applyFill="1" applyBorder="1"/>
    <xf numFmtId="3" fontId="32" fillId="0" borderId="2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14" fontId="35" fillId="0" borderId="2" xfId="0" applyNumberFormat="1" applyFont="1" applyFill="1" applyBorder="1" applyAlignment="1">
      <alignment horizontal="center"/>
    </xf>
    <xf numFmtId="1" fontId="32" fillId="0" borderId="2" xfId="0" applyNumberFormat="1" applyFont="1" applyFill="1" applyBorder="1" applyAlignment="1">
      <alignment horizontal="center"/>
    </xf>
    <xf numFmtId="4" fontId="32" fillId="0" borderId="2" xfId="0" applyNumberFormat="1" applyFont="1" applyFill="1" applyBorder="1" applyAlignment="1">
      <alignment horizontal="center"/>
    </xf>
    <xf numFmtId="10" fontId="32" fillId="0" borderId="2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/>
    </xf>
    <xf numFmtId="4" fontId="32" fillId="0" borderId="64" xfId="0" applyNumberFormat="1" applyFont="1" applyFill="1" applyBorder="1" applyAlignment="1">
      <alignment horizontal="center"/>
    </xf>
    <xf numFmtId="1" fontId="32" fillId="0" borderId="1" xfId="0" applyNumberFormat="1" applyFont="1" applyFill="1" applyBorder="1" applyAlignment="1">
      <alignment horizontal="center"/>
    </xf>
    <xf numFmtId="1" fontId="32" fillId="17" borderId="1" xfId="0" applyNumberFormat="1" applyFont="1" applyFill="1" applyBorder="1" applyAlignment="1">
      <alignment horizontal="center"/>
    </xf>
    <xf numFmtId="0" fontId="28" fillId="18" borderId="50" xfId="0" applyFont="1" applyFill="1" applyBorder="1" applyAlignment="1">
      <alignment horizontal="left"/>
    </xf>
    <xf numFmtId="0" fontId="28" fillId="18" borderId="58" xfId="0" applyFont="1" applyFill="1" applyBorder="1" applyAlignment="1">
      <alignment horizontal="left"/>
    </xf>
    <xf numFmtId="167" fontId="28" fillId="18" borderId="58" xfId="0" applyNumberFormat="1" applyFont="1" applyFill="1" applyBorder="1"/>
    <xf numFmtId="169" fontId="28" fillId="18" borderId="58" xfId="0" applyNumberFormat="1" applyFont="1" applyFill="1" applyBorder="1" applyAlignment="1">
      <alignment horizontal="center"/>
    </xf>
    <xf numFmtId="4" fontId="28" fillId="18" borderId="58" xfId="0" applyNumberFormat="1" applyFont="1" applyFill="1" applyBorder="1" applyAlignment="1">
      <alignment horizontal="center"/>
    </xf>
    <xf numFmtId="4" fontId="28" fillId="18" borderId="32" xfId="0" applyNumberFormat="1" applyFont="1" applyFill="1" applyBorder="1"/>
    <xf numFmtId="1" fontId="32" fillId="5" borderId="8" xfId="0" applyNumberFormat="1" applyFont="1" applyFill="1" applyBorder="1" applyAlignment="1">
      <alignment horizontal="center"/>
    </xf>
    <xf numFmtId="0" fontId="40" fillId="2" borderId="0" xfId="0" applyFont="1" applyFill="1"/>
    <xf numFmtId="4" fontId="28" fillId="0" borderId="0" xfId="0" applyNumberFormat="1" applyFont="1" applyFill="1" applyBorder="1" applyAlignment="1">
      <alignment horizontal="right"/>
    </xf>
    <xf numFmtId="2" fontId="39" fillId="0" borderId="0" xfId="0" applyNumberFormat="1" applyFont="1" applyFill="1" applyBorder="1" applyAlignment="1">
      <alignment horizontal="center"/>
    </xf>
    <xf numFmtId="0" fontId="28" fillId="0" borderId="0" xfId="0" applyFont="1"/>
    <xf numFmtId="3" fontId="28" fillId="17" borderId="1" xfId="37" applyNumberFormat="1" applyFont="1" applyFill="1" applyBorder="1" applyAlignment="1" applyProtection="1">
      <alignment horizontal="center"/>
      <protection locked="0"/>
    </xf>
    <xf numFmtId="175" fontId="28" fillId="17" borderId="1" xfId="37" applyNumberFormat="1" applyFont="1" applyFill="1" applyBorder="1" applyAlignment="1" applyProtection="1">
      <alignment horizontal="right"/>
      <protection locked="0"/>
    </xf>
    <xf numFmtId="176" fontId="28" fillId="17" borderId="1" xfId="39" applyNumberFormat="1" applyFont="1" applyFill="1" applyBorder="1" applyAlignment="1" applyProtection="1">
      <protection locked="0"/>
    </xf>
    <xf numFmtId="0" fontId="41" fillId="0" borderId="0" xfId="13" applyFont="1" applyAlignment="1">
      <alignment horizontal="centerContinuous"/>
    </xf>
    <xf numFmtId="0" fontId="42" fillId="0" borderId="0" xfId="13" applyFont="1" applyAlignment="1">
      <alignment horizontal="centerContinuous"/>
    </xf>
    <xf numFmtId="0" fontId="42" fillId="0" borderId="0" xfId="37" applyFont="1" applyAlignment="1">
      <alignment horizontal="left"/>
    </xf>
    <xf numFmtId="0" fontId="42" fillId="0" borderId="0" xfId="37" applyFont="1"/>
    <xf numFmtId="0" fontId="42" fillId="0" borderId="0" xfId="13" applyFont="1"/>
    <xf numFmtId="0" fontId="43" fillId="0" borderId="79" xfId="13" applyFont="1" applyBorder="1" applyAlignment="1">
      <alignment horizontal="center" wrapText="1"/>
    </xf>
    <xf numFmtId="166" fontId="43" fillId="0" borderId="80" xfId="13" applyNumberFormat="1" applyFont="1" applyBorder="1" applyAlignment="1">
      <alignment horizontal="center"/>
    </xf>
    <xf numFmtId="166" fontId="43" fillId="0" borderId="80" xfId="13" applyNumberFormat="1" applyFont="1" applyBorder="1" applyAlignment="1">
      <alignment horizontal="center" wrapText="1"/>
    </xf>
    <xf numFmtId="166" fontId="43" fillId="0" borderId="72" xfId="13" applyNumberFormat="1" applyFont="1" applyBorder="1" applyAlignment="1">
      <alignment horizontal="center"/>
    </xf>
    <xf numFmtId="9" fontId="43" fillId="20" borderId="33" xfId="13" applyNumberFormat="1" applyFont="1" applyFill="1" applyBorder="1" applyAlignment="1">
      <alignment horizontal="center"/>
    </xf>
    <xf numFmtId="0" fontId="41" fillId="0" borderId="26" xfId="13" applyFont="1" applyBorder="1"/>
    <xf numFmtId="0" fontId="43" fillId="0" borderId="27" xfId="13" applyFont="1" applyBorder="1" applyAlignment="1">
      <alignment horizontal="center"/>
    </xf>
    <xf numFmtId="0" fontId="43" fillId="0" borderId="0" xfId="13" applyFont="1" applyBorder="1" applyAlignment="1">
      <alignment horizontal="center"/>
    </xf>
    <xf numFmtId="166" fontId="43" fillId="0" borderId="27" xfId="13" applyNumberFormat="1" applyFont="1" applyBorder="1" applyAlignment="1">
      <alignment horizontal="center"/>
    </xf>
    <xf numFmtId="9" fontId="43" fillId="0" borderId="27" xfId="13" applyNumberFormat="1" applyFont="1" applyFill="1" applyBorder="1" applyAlignment="1">
      <alignment horizontal="center"/>
    </xf>
    <xf numFmtId="0" fontId="42" fillId="0" borderId="0" xfId="37" applyFont="1" applyBorder="1" applyAlignment="1">
      <alignment horizontal="left"/>
    </xf>
    <xf numFmtId="0" fontId="43" fillId="0" borderId="13" xfId="13" applyFont="1" applyFill="1" applyBorder="1" applyAlignment="1">
      <alignment horizontal="center"/>
    </xf>
    <xf numFmtId="0" fontId="43" fillId="0" borderId="73" xfId="13" applyFont="1" applyBorder="1" applyAlignment="1">
      <alignment horizontal="center"/>
    </xf>
    <xf numFmtId="4" fontId="43" fillId="20" borderId="73" xfId="13" applyNumberFormat="1" applyFont="1" applyFill="1" applyBorder="1"/>
    <xf numFmtId="4" fontId="43" fillId="20" borderId="16" xfId="13" applyNumberFormat="1" applyFont="1" applyFill="1" applyBorder="1" applyAlignment="1">
      <alignment horizontal="right"/>
    </xf>
    <xf numFmtId="0" fontId="43" fillId="0" borderId="26" xfId="13" applyFont="1" applyFill="1" applyBorder="1" applyAlignment="1">
      <alignment horizontal="center"/>
    </xf>
    <xf numFmtId="4" fontId="43" fillId="0" borderId="0" xfId="13" applyNumberFormat="1" applyFont="1" applyFill="1" applyBorder="1"/>
    <xf numFmtId="4" fontId="43" fillId="0" borderId="27" xfId="13" applyNumberFormat="1" applyFont="1" applyFill="1" applyBorder="1"/>
    <xf numFmtId="4" fontId="43" fillId="0" borderId="27" xfId="13" applyNumberFormat="1" applyFont="1" applyFill="1" applyBorder="1" applyAlignment="1">
      <alignment horizontal="right"/>
    </xf>
    <xf numFmtId="0" fontId="43" fillId="20" borderId="73" xfId="13" applyFont="1" applyFill="1" applyBorder="1" applyAlignment="1">
      <alignment horizontal="center"/>
    </xf>
    <xf numFmtId="4" fontId="43" fillId="20" borderId="16" xfId="13" applyNumberFormat="1" applyFont="1" applyFill="1" applyBorder="1"/>
    <xf numFmtId="0" fontId="42" fillId="0" borderId="0" xfId="40" applyFont="1"/>
    <xf numFmtId="4" fontId="42" fillId="0" borderId="0" xfId="40" applyNumberFormat="1" applyFont="1"/>
    <xf numFmtId="4" fontId="42" fillId="0" borderId="0" xfId="13" applyNumberFormat="1" applyFont="1"/>
    <xf numFmtId="4" fontId="42" fillId="0" borderId="0" xfId="13" applyNumberFormat="1" applyFont="1" applyFill="1"/>
    <xf numFmtId="0" fontId="42" fillId="0" borderId="0" xfId="37" applyFont="1" applyFill="1" applyAlignment="1">
      <alignment horizontal="left"/>
    </xf>
    <xf numFmtId="0" fontId="42" fillId="0" borderId="0" xfId="37" applyFont="1" applyFill="1"/>
    <xf numFmtId="4" fontId="42" fillId="0" borderId="0" xfId="37" applyNumberFormat="1" applyFont="1" applyFill="1" applyBorder="1"/>
    <xf numFmtId="4" fontId="44" fillId="0" borderId="0" xfId="37" applyNumberFormat="1" applyFont="1" applyFill="1"/>
    <xf numFmtId="4" fontId="42" fillId="0" borderId="0" xfId="37" applyNumberFormat="1" applyFont="1" applyFill="1"/>
    <xf numFmtId="0" fontId="42" fillId="0" borderId="1" xfId="37" applyFont="1" applyBorder="1"/>
    <xf numFmtId="178" fontId="43" fillId="0" borderId="1" xfId="37" applyNumberFormat="1" applyFont="1" applyBorder="1"/>
    <xf numFmtId="177" fontId="43" fillId="0" borderId="1" xfId="37" applyNumberFormat="1" applyFont="1" applyBorder="1"/>
    <xf numFmtId="4" fontId="42" fillId="0" borderId="0" xfId="37" applyNumberFormat="1" applyFont="1"/>
    <xf numFmtId="0" fontId="42" fillId="15" borderId="0" xfId="37" applyFont="1" applyFill="1"/>
    <xf numFmtId="177" fontId="43" fillId="15" borderId="0" xfId="37" applyNumberFormat="1" applyFont="1" applyFill="1"/>
    <xf numFmtId="0" fontId="43" fillId="0" borderId="71" xfId="13" applyFont="1" applyBorder="1" applyAlignment="1">
      <alignment horizontal="center" wrapText="1"/>
    </xf>
    <xf numFmtId="168" fontId="32" fillId="18" borderId="2" xfId="0" applyNumberFormat="1" applyFont="1" applyFill="1" applyBorder="1" applyAlignment="1">
      <alignment horizontal="center"/>
    </xf>
    <xf numFmtId="0" fontId="46" fillId="20" borderId="13" xfId="13" applyFont="1" applyFill="1" applyBorder="1"/>
    <xf numFmtId="0" fontId="32" fillId="0" borderId="57" xfId="0" applyFont="1" applyBorder="1" applyAlignment="1">
      <alignment horizontal="left"/>
    </xf>
    <xf numFmtId="0" fontId="32" fillId="0" borderId="77" xfId="0" applyFont="1" applyBorder="1" applyAlignment="1">
      <alignment horizontal="left"/>
    </xf>
    <xf numFmtId="0" fontId="32" fillId="0" borderId="64" xfId="0" applyFont="1" applyBorder="1" applyAlignment="1">
      <alignment horizontal="left"/>
    </xf>
    <xf numFmtId="0" fontId="32" fillId="0" borderId="76" xfId="0" applyFont="1" applyBorder="1" applyAlignment="1">
      <alignment horizontal="left"/>
    </xf>
    <xf numFmtId="14" fontId="32" fillId="0" borderId="64" xfId="0" applyNumberFormat="1" applyFont="1" applyBorder="1" applyAlignment="1">
      <alignment horizontal="left"/>
    </xf>
    <xf numFmtId="14" fontId="32" fillId="0" borderId="76" xfId="0" applyNumberFormat="1" applyFont="1" applyBorder="1" applyAlignment="1">
      <alignment horizontal="left"/>
    </xf>
    <xf numFmtId="0" fontId="32" fillId="0" borderId="74" xfId="0" applyFont="1" applyBorder="1" applyAlignment="1">
      <alignment horizontal="left"/>
    </xf>
    <xf numFmtId="0" fontId="32" fillId="0" borderId="75" xfId="0" applyFont="1" applyBorder="1" applyAlignment="1">
      <alignment horizontal="left"/>
    </xf>
    <xf numFmtId="0" fontId="45" fillId="17" borderId="56" xfId="0" applyFont="1" applyFill="1" applyBorder="1" applyAlignment="1">
      <alignment horizontal="center"/>
    </xf>
    <xf numFmtId="0" fontId="45" fillId="17" borderId="52" xfId="0" applyFont="1" applyFill="1" applyBorder="1" applyAlignment="1">
      <alignment horizontal="center"/>
    </xf>
    <xf numFmtId="0" fontId="45" fillId="17" borderId="53" xfId="0" applyFont="1" applyFill="1" applyBorder="1" applyAlignment="1">
      <alignment horizontal="center"/>
    </xf>
    <xf numFmtId="0" fontId="28" fillId="17" borderId="1" xfId="37" applyFont="1" applyFill="1" applyBorder="1" applyAlignment="1" applyProtection="1">
      <alignment horizontal="left"/>
      <protection locked="0"/>
    </xf>
    <xf numFmtId="0" fontId="33" fillId="19" borderId="64" xfId="38" applyFont="1" applyFill="1" applyBorder="1" applyAlignment="1">
      <alignment horizontal="center"/>
    </xf>
    <xf numFmtId="0" fontId="33" fillId="19" borderId="65" xfId="38" applyFont="1" applyFill="1" applyBorder="1" applyAlignment="1">
      <alignment horizontal="center"/>
    </xf>
    <xf numFmtId="0" fontId="33" fillId="19" borderId="5" xfId="38" applyFont="1" applyFill="1" applyBorder="1" applyAlignment="1">
      <alignment horizontal="center"/>
    </xf>
    <xf numFmtId="0" fontId="28" fillId="0" borderId="1" xfId="38" applyFont="1" applyFill="1" applyBorder="1" applyAlignment="1">
      <alignment horizontal="left"/>
    </xf>
    <xf numFmtId="0" fontId="29" fillId="0" borderId="60" xfId="37" applyFont="1" applyFill="1" applyBorder="1" applyAlignment="1" applyProtection="1">
      <alignment horizontal="center" vertical="center"/>
      <protection locked="0"/>
    </xf>
    <xf numFmtId="0" fontId="29" fillId="0" borderId="69" xfId="37" applyFont="1" applyFill="1" applyBorder="1" applyAlignment="1" applyProtection="1">
      <alignment horizontal="center" vertical="center"/>
      <protection locked="0"/>
    </xf>
    <xf numFmtId="0" fontId="29" fillId="0" borderId="67" xfId="37" applyFont="1" applyFill="1" applyBorder="1" applyAlignment="1" applyProtection="1">
      <alignment horizontal="center" vertical="center"/>
      <protection locked="0"/>
    </xf>
    <xf numFmtId="0" fontId="29" fillId="0" borderId="0" xfId="37" applyFont="1" applyFill="1" applyBorder="1" applyAlignment="1" applyProtection="1">
      <alignment horizontal="center" vertical="center"/>
      <protection locked="0"/>
    </xf>
    <xf numFmtId="0" fontId="33" fillId="0" borderId="1" xfId="39" applyFont="1" applyFill="1" applyBorder="1" applyAlignment="1" applyProtection="1">
      <alignment horizontal="left"/>
      <protection locked="0"/>
    </xf>
    <xf numFmtId="0" fontId="28" fillId="0" borderId="1" xfId="39" applyFont="1" applyFill="1" applyBorder="1" applyAlignment="1" applyProtection="1">
      <alignment horizontal="left"/>
      <protection locked="0"/>
    </xf>
    <xf numFmtId="0" fontId="32" fillId="0" borderId="59" xfId="37" applyFont="1" applyFill="1" applyBorder="1" applyAlignment="1" applyProtection="1">
      <alignment horizontal="center" vertical="center" wrapText="1"/>
      <protection locked="0"/>
    </xf>
    <xf numFmtId="0" fontId="32" fillId="0" borderId="62" xfId="37" applyFont="1" applyFill="1" applyBorder="1" applyAlignment="1" applyProtection="1">
      <alignment horizontal="center" vertical="center"/>
      <protection locked="0"/>
    </xf>
    <xf numFmtId="0" fontId="32" fillId="0" borderId="59" xfId="37" applyFont="1" applyFill="1" applyBorder="1" applyAlignment="1" applyProtection="1">
      <alignment horizontal="center" vertical="center"/>
      <protection locked="0"/>
    </xf>
    <xf numFmtId="0" fontId="32" fillId="0" borderId="68" xfId="37" applyFont="1" applyFill="1" applyBorder="1" applyAlignment="1" applyProtection="1">
      <alignment horizontal="center" vertical="center"/>
      <protection locked="0"/>
    </xf>
    <xf numFmtId="0" fontId="32" fillId="0" borderId="60" xfId="37" applyFont="1" applyFill="1" applyBorder="1" applyAlignment="1" applyProtection="1">
      <alignment horizontal="center" vertical="center" wrapText="1"/>
      <protection locked="0"/>
    </xf>
    <xf numFmtId="0" fontId="32" fillId="0" borderId="67" xfId="37" applyFont="1" applyFill="1" applyBorder="1" applyAlignment="1" applyProtection="1">
      <alignment horizontal="center" vertical="center"/>
      <protection locked="0"/>
    </xf>
    <xf numFmtId="0" fontId="29" fillId="0" borderId="59" xfId="37" applyFont="1" applyFill="1" applyBorder="1" applyAlignment="1" applyProtection="1">
      <alignment horizontal="center" vertical="center"/>
      <protection locked="0"/>
    </xf>
    <xf numFmtId="0" fontId="29" fillId="0" borderId="62" xfId="37" applyFont="1" applyFill="1" applyBorder="1" applyAlignment="1" applyProtection="1">
      <alignment horizontal="center" vertical="center"/>
      <protection locked="0"/>
    </xf>
    <xf numFmtId="0" fontId="32" fillId="0" borderId="63" xfId="37" applyFont="1" applyFill="1" applyBorder="1" applyAlignment="1" applyProtection="1">
      <alignment horizontal="center" vertical="center"/>
      <protection locked="0"/>
    </xf>
    <xf numFmtId="0" fontId="32" fillId="0" borderId="66" xfId="37" applyFont="1" applyFill="1" applyBorder="1" applyAlignment="1" applyProtection="1">
      <alignment horizontal="center" vertical="center"/>
      <protection locked="0"/>
    </xf>
    <xf numFmtId="0" fontId="28" fillId="0" borderId="0" xfId="36" applyFont="1" applyFill="1" applyBorder="1" applyAlignment="1" applyProtection="1">
      <alignment horizontal="center"/>
      <protection locked="0"/>
    </xf>
    <xf numFmtId="0" fontId="28" fillId="0" borderId="0" xfId="37" applyFont="1" applyFill="1" applyBorder="1" applyAlignment="1" applyProtection="1">
      <alignment horizontal="left"/>
      <protection locked="0"/>
    </xf>
    <xf numFmtId="14" fontId="28" fillId="0" borderId="0" xfId="37" applyNumberFormat="1" applyFont="1" applyFill="1" applyBorder="1" applyAlignment="1" applyProtection="1">
      <alignment horizontal="left"/>
      <protection locked="0"/>
    </xf>
    <xf numFmtId="0" fontId="41" fillId="0" borderId="0" xfId="13" applyFont="1" applyAlignment="1">
      <alignment horizontal="center"/>
    </xf>
    <xf numFmtId="0" fontId="43" fillId="0" borderId="79" xfId="13" applyFont="1" applyBorder="1" applyAlignment="1">
      <alignment horizontal="center"/>
    </xf>
    <xf numFmtId="0" fontId="43" fillId="0" borderId="80" xfId="13" applyFont="1" applyBorder="1" applyAlignment="1">
      <alignment horizontal="center"/>
    </xf>
    <xf numFmtId="0" fontId="43" fillId="0" borderId="58" xfId="13" applyFont="1" applyBorder="1" applyAlignment="1">
      <alignment horizontal="center"/>
    </xf>
    <xf numFmtId="0" fontId="43" fillId="0" borderId="79" xfId="13" applyFont="1" applyBorder="1" applyAlignment="1">
      <alignment horizontal="center" vertical="center"/>
    </xf>
    <xf numFmtId="0" fontId="43" fillId="0" borderId="80" xfId="13" applyFont="1" applyBorder="1" applyAlignment="1">
      <alignment horizontal="center" vertical="center"/>
    </xf>
    <xf numFmtId="0" fontId="43" fillId="0" borderId="58" xfId="13" applyFont="1" applyBorder="1" applyAlignment="1">
      <alignment horizontal="center" vertical="center"/>
    </xf>
    <xf numFmtId="0" fontId="41" fillId="0" borderId="70" xfId="13" applyFont="1" applyBorder="1" applyAlignment="1">
      <alignment horizontal="center"/>
    </xf>
    <xf numFmtId="0" fontId="41" fillId="0" borderId="78" xfId="13" applyFont="1" applyBorder="1" applyAlignment="1">
      <alignment horizontal="center"/>
    </xf>
    <xf numFmtId="0" fontId="41" fillId="0" borderId="50" xfId="13" applyFont="1" applyBorder="1" applyAlignment="1">
      <alignment horizontal="center"/>
    </xf>
    <xf numFmtId="0" fontId="43" fillId="20" borderId="81" xfId="13" applyFont="1" applyFill="1" applyBorder="1" applyAlignment="1">
      <alignment horizontal="center"/>
    </xf>
    <xf numFmtId="0" fontId="43" fillId="20" borderId="82" xfId="13" applyFont="1" applyFill="1" applyBorder="1" applyAlignment="1">
      <alignment horizontal="center"/>
    </xf>
  </cellXfs>
  <cellStyles count="54">
    <cellStyle name="Comma 2" xfId="1"/>
    <cellStyle name="Comma 27 2" xfId="16"/>
    <cellStyle name="Comma 27 2 2" xfId="44"/>
    <cellStyle name="Comma 3" xfId="2"/>
    <cellStyle name="Comma 3 2" xfId="41"/>
    <cellStyle name="date 3" xfId="3"/>
    <cellStyle name="Excel Built-in Normal" xfId="4"/>
    <cellStyle name="Normal" xfId="0" builtinId="0"/>
    <cellStyle name="Normal 10" xfId="32"/>
    <cellStyle name="Normal 10 2" xfId="28"/>
    <cellStyle name="Normal 10 3" xfId="51"/>
    <cellStyle name="Normal 11" xfId="29"/>
    <cellStyle name="Normal 12" xfId="5"/>
    <cellStyle name="Normal 2" xfId="6"/>
    <cellStyle name="Normal 2 10" xfId="20"/>
    <cellStyle name="Normal 2 10 2" xfId="34"/>
    <cellStyle name="Normal 2 10 3" xfId="46"/>
    <cellStyle name="Normal 2 2" xfId="27"/>
    <cellStyle name="Normal 2 2 2" xfId="7"/>
    <cellStyle name="Normal 2 2 3" xfId="26"/>
    <cellStyle name="Normal 2 2 3 2" xfId="48"/>
    <cellStyle name="Normal 2 3" xfId="23"/>
    <cellStyle name="Normal 2 4" xfId="42"/>
    <cellStyle name="Normal 2 4 2 4" xfId="24"/>
    <cellStyle name="Normal 2 8" xfId="21"/>
    <cellStyle name="Normal 21" xfId="8"/>
    <cellStyle name="Normal 28 2" xfId="18"/>
    <cellStyle name="Normal 28 2 2" xfId="40"/>
    <cellStyle name="Normal 3" xfId="25"/>
    <cellStyle name="Normal 3 2" xfId="9"/>
    <cellStyle name="Normal 3 3" xfId="47"/>
    <cellStyle name="Normal 4" xfId="22"/>
    <cellStyle name="Normal 4 2" xfId="35"/>
    <cellStyle name="Normal 4 2 2" xfId="53"/>
    <cellStyle name="Normal 5" xfId="33"/>
    <cellStyle name="Normal 5 2" xfId="52"/>
    <cellStyle name="Normal 6" xfId="30"/>
    <cellStyle name="Normal 6 2" xfId="49"/>
    <cellStyle name="Normal 7" xfId="37"/>
    <cellStyle name="Normal 9" xfId="10"/>
    <cellStyle name="Normal 9 2" xfId="31"/>
    <cellStyle name="Normal 9 2 2" xfId="50"/>
    <cellStyle name="Normal_Bulgaria Schedule Overview (24.09.04)not send" xfId="36"/>
    <cellStyle name="Normal_Channel Split Jan to May 09" xfId="11"/>
    <cellStyle name="Normal_internet plan" xfId="39"/>
    <cellStyle name="Normal_MediaPlan- Toshiba-PS-040308" xfId="38"/>
    <cellStyle name="Percent" xfId="14" builtinId="5"/>
    <cellStyle name="Percent 2" xfId="12"/>
    <cellStyle name="Percent 2 2" xfId="43"/>
    <cellStyle name="Percent 27 2" xfId="17"/>
    <cellStyle name="Percent 27 2 2" xfId="45"/>
    <cellStyle name="Percent 3 5" xfId="19"/>
    <cellStyle name="Style 1" xfId="13"/>
    <cellStyle name="Стил 1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68" name="Line 1">
          <a:extLst>
            <a:ext uri="{FF2B5EF4-FFF2-40B4-BE49-F238E27FC236}">
              <a16:creationId xmlns:a16="http://schemas.microsoft.com/office/drawing/2014/main" xmlns="" id="{00000000-0008-0000-0300-000010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69" name="Line 2">
          <a:extLst>
            <a:ext uri="{FF2B5EF4-FFF2-40B4-BE49-F238E27FC236}">
              <a16:creationId xmlns:a16="http://schemas.microsoft.com/office/drawing/2014/main" xmlns="" id="{00000000-0008-0000-0300-000011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0" name="Line 3">
          <a:extLst>
            <a:ext uri="{FF2B5EF4-FFF2-40B4-BE49-F238E27FC236}">
              <a16:creationId xmlns:a16="http://schemas.microsoft.com/office/drawing/2014/main" xmlns="" id="{00000000-0008-0000-0300-000012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8371" name="Line 4">
          <a:extLst>
            <a:ext uri="{FF2B5EF4-FFF2-40B4-BE49-F238E27FC236}">
              <a16:creationId xmlns:a16="http://schemas.microsoft.com/office/drawing/2014/main" xmlns="" id="{00000000-0008-0000-0300-0000137C03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8372" name="Line 5">
          <a:extLst>
            <a:ext uri="{FF2B5EF4-FFF2-40B4-BE49-F238E27FC236}">
              <a16:creationId xmlns:a16="http://schemas.microsoft.com/office/drawing/2014/main" xmlns="" id="{00000000-0008-0000-0300-0000147C03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8373" name="Line 6">
          <a:extLst>
            <a:ext uri="{FF2B5EF4-FFF2-40B4-BE49-F238E27FC236}">
              <a16:creationId xmlns:a16="http://schemas.microsoft.com/office/drawing/2014/main" xmlns="" id="{00000000-0008-0000-0300-0000157C03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4" name="Line 7">
          <a:extLst>
            <a:ext uri="{FF2B5EF4-FFF2-40B4-BE49-F238E27FC236}">
              <a16:creationId xmlns:a16="http://schemas.microsoft.com/office/drawing/2014/main" xmlns="" id="{00000000-0008-0000-0300-000016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28375" name="Line 8">
          <a:extLst>
            <a:ext uri="{FF2B5EF4-FFF2-40B4-BE49-F238E27FC236}">
              <a16:creationId xmlns:a16="http://schemas.microsoft.com/office/drawing/2014/main" xmlns="" id="{00000000-0008-0000-0300-0000177C0300}"/>
            </a:ext>
          </a:extLst>
        </xdr:cNvPr>
        <xdr:cNvSpPr>
          <a:spLocks noChangeShapeType="1"/>
        </xdr:cNvSpPr>
      </xdr:nvSpPr>
      <xdr:spPr bwMode="auto">
        <a:xfrm>
          <a:off x="4810125" y="86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6" name="Line 9">
          <a:extLst>
            <a:ext uri="{FF2B5EF4-FFF2-40B4-BE49-F238E27FC236}">
              <a16:creationId xmlns:a16="http://schemas.microsoft.com/office/drawing/2014/main" xmlns="" id="{00000000-0008-0000-0300-000018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7" name="Line 10">
          <a:extLst>
            <a:ext uri="{FF2B5EF4-FFF2-40B4-BE49-F238E27FC236}">
              <a16:creationId xmlns:a16="http://schemas.microsoft.com/office/drawing/2014/main" xmlns="" id="{00000000-0008-0000-0300-000019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8" name="Line 11">
          <a:extLst>
            <a:ext uri="{FF2B5EF4-FFF2-40B4-BE49-F238E27FC236}">
              <a16:creationId xmlns:a16="http://schemas.microsoft.com/office/drawing/2014/main" xmlns="" id="{00000000-0008-0000-0300-00001A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9" name="Line 12">
          <a:extLst>
            <a:ext uri="{FF2B5EF4-FFF2-40B4-BE49-F238E27FC236}">
              <a16:creationId xmlns:a16="http://schemas.microsoft.com/office/drawing/2014/main" xmlns="" id="{00000000-0008-0000-0300-00001B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0" name="Line 13">
          <a:extLst>
            <a:ext uri="{FF2B5EF4-FFF2-40B4-BE49-F238E27FC236}">
              <a16:creationId xmlns:a16="http://schemas.microsoft.com/office/drawing/2014/main" xmlns="" id="{00000000-0008-0000-0300-00001C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1" name="Line 14">
          <a:extLst>
            <a:ext uri="{FF2B5EF4-FFF2-40B4-BE49-F238E27FC236}">
              <a16:creationId xmlns:a16="http://schemas.microsoft.com/office/drawing/2014/main" xmlns="" id="{00000000-0008-0000-0300-00001D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2" name="Line 15">
          <a:extLst>
            <a:ext uri="{FF2B5EF4-FFF2-40B4-BE49-F238E27FC236}">
              <a16:creationId xmlns:a16="http://schemas.microsoft.com/office/drawing/2014/main" xmlns="" id="{00000000-0008-0000-0300-00001E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3" name="Line 16">
          <a:extLst>
            <a:ext uri="{FF2B5EF4-FFF2-40B4-BE49-F238E27FC236}">
              <a16:creationId xmlns:a16="http://schemas.microsoft.com/office/drawing/2014/main" xmlns="" id="{00000000-0008-0000-0300-00001F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79"/>
  <sheetViews>
    <sheetView showGridLines="0" zoomScale="75" zoomScaleNormal="75" workbookViewId="0">
      <pane xSplit="1" topLeftCell="B1" activePane="topRight" state="frozen"/>
      <selection activeCell="I260" sqref="I260"/>
      <selection pane="topRight" activeCell="G37" sqref="G37"/>
    </sheetView>
  </sheetViews>
  <sheetFormatPr defaultColWidth="9.140625" defaultRowHeight="0" customHeight="1" zeroHeight="1" x14ac:dyDescent="0.3"/>
  <cols>
    <col min="1" max="1" width="5.140625" style="207" customWidth="1"/>
    <col min="2" max="2" width="24.28515625" style="207" customWidth="1"/>
    <col min="3" max="5" width="15.7109375" style="207" customWidth="1"/>
    <col min="6" max="6" width="15.7109375" style="207" hidden="1" customWidth="1"/>
    <col min="7" max="7" width="15.7109375" style="207" customWidth="1"/>
    <col min="8" max="8" width="11.85546875" style="207" customWidth="1"/>
    <col min="9" max="9" width="15.140625" style="207" customWidth="1"/>
    <col min="10" max="10" width="7.5703125" style="207" customWidth="1"/>
    <col min="11" max="12" width="15.7109375" style="207" customWidth="1"/>
    <col min="13" max="13" width="9.85546875" style="207" customWidth="1"/>
    <col min="14" max="14" width="13.85546875" style="207" customWidth="1"/>
    <col min="15" max="16" width="15.7109375" style="207" customWidth="1"/>
    <col min="17" max="17" width="14" style="207" customWidth="1"/>
    <col min="18" max="38" width="4.7109375" style="207" customWidth="1"/>
    <col min="39" max="39" width="4.7109375" style="220" customWidth="1"/>
    <col min="40" max="16384" width="9.140625" style="220"/>
  </cols>
  <sheetData>
    <row r="1" spans="1:38" s="208" customFormat="1" ht="20.100000000000001" customHeight="1" thickBot="1" x14ac:dyDescent="0.35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</row>
    <row r="2" spans="1:38" s="208" customFormat="1" ht="20.100000000000001" customHeight="1" x14ac:dyDescent="0.3">
      <c r="A2" s="207"/>
      <c r="B2" s="209" t="s">
        <v>5</v>
      </c>
      <c r="C2" s="303" t="s">
        <v>224</v>
      </c>
      <c r="D2" s="304"/>
      <c r="E2" s="207"/>
      <c r="F2" s="207"/>
      <c r="G2" s="207"/>
      <c r="H2" s="207"/>
      <c r="I2" s="207"/>
      <c r="J2" s="207"/>
      <c r="K2" s="207"/>
      <c r="L2" s="210"/>
      <c r="M2" s="207"/>
      <c r="N2" s="207"/>
      <c r="O2" s="210"/>
      <c r="P2" s="210"/>
      <c r="Q2" s="210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</row>
    <row r="3" spans="1:38" s="208" customFormat="1" ht="20.100000000000001" customHeight="1" x14ac:dyDescent="0.3">
      <c r="A3" s="207"/>
      <c r="B3" s="211" t="s">
        <v>6</v>
      </c>
      <c r="C3" s="305" t="s">
        <v>295</v>
      </c>
      <c r="D3" s="306"/>
      <c r="E3" s="207"/>
      <c r="F3" s="207"/>
      <c r="G3" s="207"/>
      <c r="H3" s="207"/>
      <c r="I3" s="207"/>
      <c r="J3" s="207"/>
      <c r="K3" s="207"/>
      <c r="L3" s="210"/>
      <c r="M3" s="207"/>
      <c r="N3" s="207"/>
      <c r="O3" s="210"/>
      <c r="P3" s="210"/>
      <c r="Q3" s="210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</row>
    <row r="4" spans="1:38" s="208" customFormat="1" ht="20.100000000000001" customHeight="1" x14ac:dyDescent="0.3">
      <c r="A4" s="207"/>
      <c r="B4" s="211" t="s">
        <v>7</v>
      </c>
      <c r="C4" s="307" t="s">
        <v>302</v>
      </c>
      <c r="D4" s="308"/>
      <c r="E4" s="212"/>
      <c r="F4" s="212"/>
      <c r="G4" s="207"/>
      <c r="H4" s="207"/>
      <c r="I4" s="207"/>
      <c r="J4" s="207"/>
      <c r="K4" s="207"/>
      <c r="L4" s="210"/>
      <c r="M4" s="207"/>
      <c r="N4" s="207"/>
      <c r="O4" s="210"/>
      <c r="P4" s="210"/>
      <c r="Q4" s="210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</row>
    <row r="5" spans="1:38" s="208" customFormat="1" ht="20.100000000000001" customHeight="1" thickBot="1" x14ac:dyDescent="0.35">
      <c r="A5" s="207"/>
      <c r="B5" s="213" t="s">
        <v>4</v>
      </c>
      <c r="C5" s="309" t="s">
        <v>297</v>
      </c>
      <c r="D5" s="310"/>
      <c r="E5" s="207"/>
      <c r="F5" s="207"/>
      <c r="G5" s="207"/>
      <c r="H5" s="207"/>
      <c r="I5" s="207"/>
      <c r="J5" s="207"/>
      <c r="K5" s="207"/>
      <c r="L5" s="210"/>
      <c r="M5" s="207"/>
      <c r="N5" s="207"/>
      <c r="O5" s="210"/>
      <c r="P5" s="210"/>
      <c r="Q5" s="210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</row>
    <row r="6" spans="1:38" s="208" customFormat="1" ht="20.100000000000001" customHeight="1" x14ac:dyDescent="0.3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10"/>
      <c r="M6" s="207"/>
      <c r="N6" s="207"/>
      <c r="O6" s="210"/>
      <c r="P6" s="210"/>
      <c r="Q6" s="210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</row>
    <row r="7" spans="1:38" s="208" customFormat="1" ht="20.100000000000001" customHeight="1" x14ac:dyDescent="0.3">
      <c r="A7" s="207"/>
      <c r="B7" s="207"/>
      <c r="C7" s="207"/>
      <c r="D7" s="207"/>
      <c r="E7" s="214"/>
      <c r="F7" s="214"/>
      <c r="G7" s="215"/>
      <c r="H7" s="216"/>
      <c r="I7" s="217"/>
      <c r="J7" s="217"/>
      <c r="K7" s="217"/>
      <c r="L7" s="218"/>
      <c r="M7" s="217"/>
      <c r="N7" s="217"/>
      <c r="O7" s="210"/>
      <c r="P7" s="219"/>
      <c r="Q7" s="219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</row>
    <row r="8" spans="1:38" ht="20.100000000000001" customHeight="1" thickBot="1" x14ac:dyDescent="0.35">
      <c r="L8" s="210"/>
      <c r="O8" s="210"/>
      <c r="P8" s="210"/>
      <c r="Q8" s="210"/>
    </row>
    <row r="9" spans="1:38" ht="20.100000000000001" customHeight="1" thickBot="1" x14ac:dyDescent="0.35">
      <c r="B9" s="221"/>
      <c r="C9" s="221"/>
      <c r="D9" s="221"/>
      <c r="E9" s="221"/>
      <c r="F9" s="221"/>
      <c r="G9" s="221"/>
      <c r="H9" s="221"/>
      <c r="I9" s="222"/>
      <c r="J9" s="222"/>
      <c r="K9" s="222"/>
      <c r="L9" s="223"/>
      <c r="M9" s="222"/>
      <c r="N9" s="222"/>
      <c r="O9" s="223"/>
      <c r="P9" s="223"/>
      <c r="Q9" s="223"/>
      <c r="R9" s="311" t="s">
        <v>301</v>
      </c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3"/>
    </row>
    <row r="10" spans="1:38" ht="20.100000000000001" customHeight="1" x14ac:dyDescent="0.3">
      <c r="B10" s="224" t="s">
        <v>245</v>
      </c>
      <c r="C10" s="225" t="s">
        <v>225</v>
      </c>
      <c r="D10" s="225" t="s">
        <v>226</v>
      </c>
      <c r="E10" s="225" t="s">
        <v>227</v>
      </c>
      <c r="F10" s="225" t="s">
        <v>228</v>
      </c>
      <c r="G10" s="225" t="s">
        <v>2</v>
      </c>
      <c r="H10" s="225" t="s">
        <v>229</v>
      </c>
      <c r="I10" s="225" t="s">
        <v>230</v>
      </c>
      <c r="J10" s="225" t="s">
        <v>231</v>
      </c>
      <c r="K10" s="225" t="s">
        <v>232</v>
      </c>
      <c r="L10" s="226" t="s">
        <v>233</v>
      </c>
      <c r="M10" s="225" t="s">
        <v>234</v>
      </c>
      <c r="N10" s="225" t="s">
        <v>235</v>
      </c>
      <c r="O10" s="226" t="s">
        <v>236</v>
      </c>
      <c r="P10" s="226" t="s">
        <v>237</v>
      </c>
      <c r="Q10" s="227" t="s">
        <v>238</v>
      </c>
      <c r="R10" s="301">
        <v>29</v>
      </c>
      <c r="S10" s="301">
        <v>30</v>
      </c>
      <c r="T10" s="301">
        <v>1</v>
      </c>
      <c r="U10" s="301">
        <v>2</v>
      </c>
      <c r="V10" s="301">
        <v>3</v>
      </c>
      <c r="W10" s="301">
        <v>4</v>
      </c>
      <c r="X10" s="301">
        <v>5</v>
      </c>
      <c r="Y10" s="301">
        <v>6</v>
      </c>
      <c r="Z10" s="301">
        <v>7</v>
      </c>
      <c r="AA10" s="301">
        <v>8</v>
      </c>
      <c r="AB10" s="301">
        <v>9</v>
      </c>
      <c r="AC10" s="301">
        <v>10</v>
      </c>
      <c r="AD10" s="301">
        <v>11</v>
      </c>
      <c r="AE10" s="301">
        <v>12</v>
      </c>
      <c r="AF10" s="301">
        <v>13</v>
      </c>
      <c r="AG10" s="301">
        <v>14</v>
      </c>
      <c r="AH10" s="301">
        <v>15</v>
      </c>
      <c r="AI10" s="301">
        <v>16</v>
      </c>
      <c r="AJ10" s="301">
        <v>17</v>
      </c>
      <c r="AK10" s="301">
        <v>18</v>
      </c>
      <c r="AL10" s="301">
        <v>19</v>
      </c>
    </row>
    <row r="11" spans="1:38" ht="20.100000000000001" customHeight="1" x14ac:dyDescent="0.3">
      <c r="B11" s="228" t="s">
        <v>246</v>
      </c>
      <c r="C11" s="229"/>
      <c r="D11" s="229" t="s">
        <v>239</v>
      </c>
      <c r="E11" s="229" t="s">
        <v>239</v>
      </c>
      <c r="F11" s="229"/>
      <c r="G11" s="230"/>
      <c r="H11" s="230"/>
      <c r="I11" s="229"/>
      <c r="J11" s="229"/>
      <c r="K11" s="229" t="s">
        <v>240</v>
      </c>
      <c r="L11" s="231" t="s">
        <v>241</v>
      </c>
      <c r="M11" s="229"/>
      <c r="N11" s="229" t="s">
        <v>33</v>
      </c>
      <c r="O11" s="231" t="s">
        <v>240</v>
      </c>
      <c r="P11" s="231" t="s">
        <v>240</v>
      </c>
      <c r="Q11" s="232" t="s">
        <v>242</v>
      </c>
      <c r="R11" s="233" t="s">
        <v>220</v>
      </c>
      <c r="S11" s="233" t="s">
        <v>221</v>
      </c>
      <c r="T11" s="233" t="s">
        <v>222</v>
      </c>
      <c r="U11" s="233" t="s">
        <v>221</v>
      </c>
      <c r="V11" s="233" t="s">
        <v>223</v>
      </c>
      <c r="W11" s="233" t="s">
        <v>243</v>
      </c>
      <c r="X11" s="233" t="s">
        <v>243</v>
      </c>
      <c r="Y11" s="233" t="s">
        <v>220</v>
      </c>
      <c r="Z11" s="233" t="s">
        <v>221</v>
      </c>
      <c r="AA11" s="233" t="s">
        <v>222</v>
      </c>
      <c r="AB11" s="233" t="s">
        <v>221</v>
      </c>
      <c r="AC11" s="233" t="s">
        <v>223</v>
      </c>
      <c r="AD11" s="233" t="s">
        <v>243</v>
      </c>
      <c r="AE11" s="233" t="s">
        <v>243</v>
      </c>
      <c r="AF11" s="233" t="s">
        <v>220</v>
      </c>
      <c r="AG11" s="233" t="s">
        <v>221</v>
      </c>
      <c r="AH11" s="233" t="s">
        <v>222</v>
      </c>
      <c r="AI11" s="233" t="s">
        <v>221</v>
      </c>
      <c r="AJ11" s="233" t="s">
        <v>223</v>
      </c>
      <c r="AK11" s="233" t="s">
        <v>243</v>
      </c>
      <c r="AL11" s="233" t="s">
        <v>243</v>
      </c>
    </row>
    <row r="12" spans="1:38" ht="20.100000000000001" customHeight="1" x14ac:dyDescent="0.3">
      <c r="B12" s="234" t="s">
        <v>294</v>
      </c>
      <c r="C12" s="235">
        <v>5000</v>
      </c>
      <c r="D12" s="236">
        <v>141</v>
      </c>
      <c r="E12" s="236">
        <v>200</v>
      </c>
      <c r="F12" s="237"/>
      <c r="G12" s="236" t="s">
        <v>247</v>
      </c>
      <c r="H12" s="236">
        <v>600</v>
      </c>
      <c r="I12" s="236" t="s">
        <v>251</v>
      </c>
      <c r="J12" s="238">
        <f>SUM(R12:AL12)</f>
        <v>1</v>
      </c>
      <c r="K12" s="236">
        <v>0.65</v>
      </c>
      <c r="L12" s="239">
        <f>H12*K12</f>
        <v>390</v>
      </c>
      <c r="M12" s="236" t="s">
        <v>244</v>
      </c>
      <c r="N12" s="240">
        <v>0.42</v>
      </c>
      <c r="O12" s="239">
        <f>J12*L12</f>
        <v>390</v>
      </c>
      <c r="P12" s="241">
        <f t="shared" ref="P12" si="0">O12-O12*N12</f>
        <v>226.20000000000002</v>
      </c>
      <c r="Q12" s="242">
        <f t="shared" ref="Q12" si="1">P12/J12</f>
        <v>226.20000000000002</v>
      </c>
      <c r="R12" s="243">
        <v>1</v>
      </c>
      <c r="S12" s="243"/>
      <c r="T12" s="243"/>
      <c r="U12" s="243"/>
      <c r="V12" s="243"/>
      <c r="W12" s="244"/>
      <c r="X12" s="244"/>
      <c r="Y12" s="243"/>
      <c r="Z12" s="243"/>
      <c r="AA12" s="243"/>
      <c r="AB12" s="243"/>
      <c r="AC12" s="243"/>
      <c r="AD12" s="244"/>
      <c r="AE12" s="244"/>
      <c r="AF12" s="243"/>
      <c r="AG12" s="243"/>
      <c r="AH12" s="243"/>
      <c r="AI12" s="243"/>
      <c r="AJ12" s="243"/>
      <c r="AK12" s="244"/>
      <c r="AL12" s="244"/>
    </row>
    <row r="13" spans="1:38" s="252" customFormat="1" ht="20.100000000000001" customHeight="1" thickBot="1" x14ac:dyDescent="0.35">
      <c r="A13" s="207"/>
      <c r="B13" s="245"/>
      <c r="C13" s="246"/>
      <c r="D13" s="246"/>
      <c r="E13" s="246"/>
      <c r="F13" s="246"/>
      <c r="G13" s="246"/>
      <c r="H13" s="246"/>
      <c r="I13" s="247"/>
      <c r="J13" s="248"/>
      <c r="K13" s="248"/>
      <c r="L13" s="249"/>
      <c r="M13" s="247"/>
      <c r="N13" s="247"/>
      <c r="O13" s="249">
        <f>SUM(O12:O12)</f>
        <v>390</v>
      </c>
      <c r="P13" s="249">
        <f>SUM(P12:P12)</f>
        <v>226.20000000000002</v>
      </c>
      <c r="Q13" s="250"/>
      <c r="R13" s="251">
        <f t="shared" ref="R13:AE13" si="2">SUM(R12:R12)</f>
        <v>1</v>
      </c>
      <c r="S13" s="251">
        <f t="shared" si="2"/>
        <v>0</v>
      </c>
      <c r="T13" s="251">
        <f t="shared" si="2"/>
        <v>0</v>
      </c>
      <c r="U13" s="251">
        <f t="shared" si="2"/>
        <v>0</v>
      </c>
      <c r="V13" s="251">
        <f t="shared" si="2"/>
        <v>0</v>
      </c>
      <c r="W13" s="251">
        <f t="shared" si="2"/>
        <v>0</v>
      </c>
      <c r="X13" s="251">
        <f t="shared" si="2"/>
        <v>0</v>
      </c>
      <c r="Y13" s="251">
        <f t="shared" si="2"/>
        <v>0</v>
      </c>
      <c r="Z13" s="251">
        <f t="shared" si="2"/>
        <v>0</v>
      </c>
      <c r="AA13" s="251">
        <f t="shared" si="2"/>
        <v>0</v>
      </c>
      <c r="AB13" s="251">
        <f t="shared" si="2"/>
        <v>0</v>
      </c>
      <c r="AC13" s="251">
        <f t="shared" si="2"/>
        <v>0</v>
      </c>
      <c r="AD13" s="251">
        <f t="shared" si="2"/>
        <v>0</v>
      </c>
      <c r="AE13" s="251">
        <f t="shared" si="2"/>
        <v>0</v>
      </c>
      <c r="AF13" s="251">
        <f t="shared" ref="AF13:AJ13" si="3">SUM(AF12:AF12)</f>
        <v>0</v>
      </c>
      <c r="AG13" s="251">
        <f t="shared" si="3"/>
        <v>0</v>
      </c>
      <c r="AH13" s="251">
        <f t="shared" si="3"/>
        <v>0</v>
      </c>
      <c r="AI13" s="251">
        <f t="shared" si="3"/>
        <v>0</v>
      </c>
      <c r="AJ13" s="251">
        <f t="shared" si="3"/>
        <v>0</v>
      </c>
      <c r="AK13" s="251">
        <f>SUM(AK12:AK12)</f>
        <v>0</v>
      </c>
      <c r="AL13" s="251">
        <f>SUM(AL12:AL12)</f>
        <v>0</v>
      </c>
    </row>
    <row r="14" spans="1:38" s="252" customFormat="1" ht="20.100000000000001" customHeight="1" x14ac:dyDescent="0.3">
      <c r="A14" s="207"/>
      <c r="B14" s="214"/>
      <c r="C14" s="214"/>
      <c r="D14" s="214"/>
      <c r="E14" s="214"/>
      <c r="F14" s="214"/>
      <c r="G14" s="215"/>
      <c r="H14" s="216"/>
      <c r="I14" s="217"/>
      <c r="J14" s="217"/>
      <c r="K14" s="217"/>
      <c r="L14" s="218"/>
      <c r="M14" s="217"/>
      <c r="N14" s="217"/>
      <c r="O14" s="253" t="s">
        <v>250</v>
      </c>
      <c r="P14" s="219">
        <f>P13</f>
        <v>226.20000000000002</v>
      </c>
      <c r="Q14" s="219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</row>
    <row r="15" spans="1:38" s="252" customFormat="1" ht="20.100000000000001" customHeight="1" x14ac:dyDescent="0.3">
      <c r="A15" s="207"/>
      <c r="B15" s="214"/>
      <c r="C15" s="214"/>
      <c r="D15" s="214"/>
      <c r="E15" s="214"/>
      <c r="F15" s="214"/>
      <c r="G15" s="215"/>
      <c r="H15" s="216"/>
      <c r="I15" s="217"/>
      <c r="J15" s="254"/>
      <c r="K15" s="217"/>
      <c r="L15" s="218"/>
      <c r="M15" s="217"/>
      <c r="N15" s="217"/>
      <c r="O15" s="253" t="s">
        <v>248</v>
      </c>
      <c r="P15" s="219">
        <f>P14*20%</f>
        <v>45.240000000000009</v>
      </c>
      <c r="Q15" s="219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</row>
    <row r="16" spans="1:38" ht="20.100000000000001" customHeight="1" x14ac:dyDescent="0.3">
      <c r="B16" s="214"/>
      <c r="C16" s="214"/>
      <c r="D16" s="214"/>
      <c r="E16" s="214"/>
      <c r="F16" s="214"/>
      <c r="G16" s="215"/>
      <c r="H16" s="216"/>
      <c r="I16" s="217"/>
      <c r="J16" s="217"/>
      <c r="K16" s="217"/>
      <c r="L16" s="218"/>
      <c r="M16" s="217"/>
      <c r="N16" s="217"/>
      <c r="O16" s="253" t="s">
        <v>249</v>
      </c>
      <c r="P16" s="219">
        <f>P14+P15</f>
        <v>271.44000000000005</v>
      </c>
      <c r="Q16" s="219"/>
    </row>
    <row r="17" spans="1:38" ht="20.100000000000001" customHeight="1" x14ac:dyDescent="0.3">
      <c r="B17" s="221"/>
      <c r="C17" s="221"/>
      <c r="D17" s="221"/>
      <c r="E17" s="221"/>
      <c r="F17" s="221"/>
      <c r="G17" s="221"/>
      <c r="H17" s="221"/>
      <c r="I17" s="222"/>
      <c r="J17" s="222"/>
      <c r="K17" s="222"/>
      <c r="L17" s="223"/>
      <c r="M17" s="222"/>
      <c r="N17" s="222"/>
      <c r="O17" s="223"/>
      <c r="P17" s="223"/>
      <c r="Q17" s="223"/>
    </row>
    <row r="18" spans="1:38" ht="20.100000000000001" customHeight="1" x14ac:dyDescent="0.3">
      <c r="B18" s="255"/>
      <c r="E18" s="214"/>
      <c r="F18" s="214"/>
      <c r="G18" s="215"/>
      <c r="H18" s="216"/>
      <c r="I18" s="217"/>
      <c r="J18" s="217"/>
      <c r="K18" s="217"/>
      <c r="L18" s="218"/>
      <c r="M18" s="217"/>
      <c r="N18" s="217"/>
      <c r="O18" s="210"/>
      <c r="P18" s="219"/>
      <c r="Q18" s="219"/>
    </row>
    <row r="19" spans="1:38" ht="15" customHeight="1" x14ac:dyDescent="0.3">
      <c r="L19" s="210"/>
      <c r="O19" s="210"/>
      <c r="P19" s="210"/>
      <c r="Q19" s="210"/>
    </row>
    <row r="20" spans="1:38" ht="13.5" customHeight="1" x14ac:dyDescent="0.3">
      <c r="L20" s="210"/>
      <c r="O20" s="210"/>
      <c r="P20" s="210"/>
      <c r="Q20" s="210"/>
    </row>
    <row r="21" spans="1:38" ht="12" customHeight="1" x14ac:dyDescent="0.3"/>
    <row r="22" spans="1:38" ht="12" customHeight="1" x14ac:dyDescent="0.3"/>
    <row r="23" spans="1:38" ht="12" customHeight="1" x14ac:dyDescent="0.3"/>
    <row r="24" spans="1:38" ht="12" customHeight="1" x14ac:dyDescent="0.3">
      <c r="P24" s="210"/>
    </row>
    <row r="25" spans="1:38" ht="12" customHeight="1" x14ac:dyDescent="0.3"/>
    <row r="26" spans="1:38" ht="12" customHeight="1" x14ac:dyDescent="0.3"/>
    <row r="27" spans="1:38" s="252" customFormat="1" ht="12" customHeight="1" x14ac:dyDescent="0.3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</row>
    <row r="28" spans="1:38" ht="12" customHeight="1" x14ac:dyDescent="0.3"/>
    <row r="29" spans="1:38" ht="18.75" x14ac:dyDescent="0.3"/>
    <row r="30" spans="1:38" ht="14.25" customHeight="1" x14ac:dyDescent="0.3"/>
    <row r="31" spans="1:38" ht="14.25" customHeight="1" x14ac:dyDescent="0.3"/>
    <row r="32" spans="1:38" ht="18.75" x14ac:dyDescent="0.3"/>
    <row r="33" spans="1:38" ht="18.75" x14ac:dyDescent="0.3"/>
    <row r="34" spans="1:38" ht="18.75" x14ac:dyDescent="0.3"/>
    <row r="35" spans="1:38" ht="18.75" x14ac:dyDescent="0.3"/>
    <row r="36" spans="1:38" ht="18.75" x14ac:dyDescent="0.3"/>
    <row r="37" spans="1:38" ht="18.75" x14ac:dyDescent="0.3"/>
    <row r="38" spans="1:38" ht="18.75" x14ac:dyDescent="0.3"/>
    <row r="39" spans="1:38" ht="18.75" x14ac:dyDescent="0.3"/>
    <row r="40" spans="1:38" ht="18.75" x14ac:dyDescent="0.3"/>
    <row r="41" spans="1:38" ht="18.75" x14ac:dyDescent="0.3"/>
    <row r="42" spans="1:38" ht="18.75" x14ac:dyDescent="0.3"/>
    <row r="43" spans="1:38" ht="18.75" x14ac:dyDescent="0.3"/>
    <row r="44" spans="1:38" ht="18.75" x14ac:dyDescent="0.3"/>
    <row r="45" spans="1:38" s="252" customFormat="1" ht="18.75" x14ac:dyDescent="0.3">
      <c r="A45" s="207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</row>
    <row r="46" spans="1:38" s="252" customFormat="1" ht="18.75" x14ac:dyDescent="0.3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</row>
    <row r="47" spans="1:38" s="252" customFormat="1" ht="18.75" x14ac:dyDescent="0.3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</row>
    <row r="48" spans="1:38" s="252" customFormat="1" ht="18.75" x14ac:dyDescent="0.3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</row>
    <row r="49" spans="1:38" s="252" customFormat="1" ht="18.75" x14ac:dyDescent="0.3">
      <c r="A49" s="207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</row>
    <row r="50" spans="1:38" ht="18.75" x14ac:dyDescent="0.3"/>
    <row r="51" spans="1:38" ht="18.75" x14ac:dyDescent="0.3"/>
    <row r="52" spans="1:38" ht="18.75" x14ac:dyDescent="0.3"/>
    <row r="53" spans="1:38" ht="18.75" x14ac:dyDescent="0.3"/>
    <row r="54" spans="1:38" ht="18.75" x14ac:dyDescent="0.3"/>
    <row r="55" spans="1:38" ht="18.75" x14ac:dyDescent="0.3"/>
    <row r="56" spans="1:38" ht="18.75" x14ac:dyDescent="0.3"/>
    <row r="57" spans="1:38" ht="18.75" x14ac:dyDescent="0.3"/>
    <row r="58" spans="1:38" ht="18.75" x14ac:dyDescent="0.3"/>
    <row r="59" spans="1:38" ht="18.75" x14ac:dyDescent="0.3"/>
    <row r="60" spans="1:38" ht="18.75" x14ac:dyDescent="0.3"/>
    <row r="61" spans="1:38" ht="18.75" x14ac:dyDescent="0.3"/>
    <row r="62" spans="1:38" ht="18.75" x14ac:dyDescent="0.3"/>
    <row r="63" spans="1:38" ht="18.75" x14ac:dyDescent="0.3"/>
    <row r="64" spans="1:38" ht="18.75" x14ac:dyDescent="0.3"/>
    <row r="65" spans="1:38" ht="18.75" x14ac:dyDescent="0.3"/>
    <row r="66" spans="1:38" ht="18.75" x14ac:dyDescent="0.3"/>
    <row r="67" spans="1:38" ht="18.75" x14ac:dyDescent="0.3"/>
    <row r="68" spans="1:38" ht="18.75" x14ac:dyDescent="0.3"/>
    <row r="69" spans="1:38" ht="18.75" x14ac:dyDescent="0.3"/>
    <row r="70" spans="1:38" ht="18.75" x14ac:dyDescent="0.3"/>
    <row r="71" spans="1:38" ht="18.75" x14ac:dyDescent="0.3"/>
    <row r="72" spans="1:38" ht="18.75" x14ac:dyDescent="0.3"/>
    <row r="73" spans="1:38" s="252" customFormat="1" ht="18.75" x14ac:dyDescent="0.3">
      <c r="A73" s="207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7"/>
      <c r="AL73" s="207"/>
    </row>
    <row r="74" spans="1:38" ht="18.75" x14ac:dyDescent="0.3"/>
    <row r="75" spans="1:38" ht="18.75" x14ac:dyDescent="0.3"/>
    <row r="76" spans="1:38" ht="18.75" x14ac:dyDescent="0.3"/>
    <row r="77" spans="1:38" ht="18.75" x14ac:dyDescent="0.3"/>
    <row r="78" spans="1:38" ht="18.75" x14ac:dyDescent="0.3"/>
    <row r="79" spans="1:38" ht="14.25" customHeight="1" x14ac:dyDescent="0.3"/>
    <row r="80" spans="1:38" ht="14.25" customHeight="1" x14ac:dyDescent="0.3"/>
    <row r="81" spans="1:38" ht="18.75" x14ac:dyDescent="0.3"/>
    <row r="82" spans="1:38" ht="18.75" x14ac:dyDescent="0.3"/>
    <row r="83" spans="1:38" ht="18.75" x14ac:dyDescent="0.3"/>
    <row r="84" spans="1:38" ht="18.75" x14ac:dyDescent="0.3"/>
    <row r="85" spans="1:38" ht="18.75" x14ac:dyDescent="0.3"/>
    <row r="86" spans="1:38" ht="18.75" x14ac:dyDescent="0.3"/>
    <row r="87" spans="1:38" ht="18.75" x14ac:dyDescent="0.3"/>
    <row r="88" spans="1:38" ht="18.75" x14ac:dyDescent="0.3"/>
    <row r="89" spans="1:38" ht="18.75" x14ac:dyDescent="0.3"/>
    <row r="90" spans="1:38" ht="18.75" x14ac:dyDescent="0.3"/>
    <row r="91" spans="1:38" ht="18.75" x14ac:dyDescent="0.3"/>
    <row r="92" spans="1:38" ht="18.75" x14ac:dyDescent="0.3"/>
    <row r="93" spans="1:38" ht="18.75" x14ac:dyDescent="0.3"/>
    <row r="94" spans="1:38" ht="18.75" hidden="1" x14ac:dyDescent="0.3"/>
    <row r="95" spans="1:38" ht="18.75" hidden="1" x14ac:dyDescent="0.3"/>
    <row r="96" spans="1:38" s="252" customFormat="1" ht="18.75" x14ac:dyDescent="0.3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</row>
    <row r="97" spans="1:38" s="252" customFormat="1" ht="18.75" hidden="1" x14ac:dyDescent="0.3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</row>
    <row r="98" spans="1:38" s="252" customFormat="1" ht="18.75" x14ac:dyDescent="0.3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</row>
    <row r="99" spans="1:38" ht="18.75" hidden="1" x14ac:dyDescent="0.3"/>
    <row r="100" spans="1:38" ht="18.75" hidden="1" x14ac:dyDescent="0.3"/>
    <row r="101" spans="1:38" ht="12" hidden="1" customHeight="1" x14ac:dyDescent="0.3"/>
    <row r="102" spans="1:38" ht="12" hidden="1" customHeight="1" x14ac:dyDescent="0.3"/>
    <row r="103" spans="1:38" ht="12" hidden="1" customHeight="1" x14ac:dyDescent="0.3"/>
    <row r="104" spans="1:38" ht="12" hidden="1" customHeight="1" x14ac:dyDescent="0.3"/>
    <row r="105" spans="1:38" ht="12" hidden="1" customHeight="1" x14ac:dyDescent="0.3"/>
    <row r="106" spans="1:38" ht="12" customHeight="1" x14ac:dyDescent="0.3"/>
    <row r="107" spans="1:38" ht="18.75" x14ac:dyDescent="0.3"/>
    <row r="108" spans="1:38" ht="18.75" hidden="1" x14ac:dyDescent="0.3"/>
    <row r="109" spans="1:38" ht="18.75" hidden="1" x14ac:dyDescent="0.3"/>
    <row r="110" spans="1:38" ht="18.75" hidden="1" x14ac:dyDescent="0.3"/>
    <row r="111" spans="1:38" ht="18.75" hidden="1" x14ac:dyDescent="0.3"/>
    <row r="112" spans="1:38" ht="18.75" hidden="1" x14ac:dyDescent="0.3"/>
    <row r="113" spans="1:38" ht="18.75" x14ac:dyDescent="0.3"/>
    <row r="114" spans="1:38" ht="14.25" customHeight="1" x14ac:dyDescent="0.3"/>
    <row r="115" spans="1:38" ht="14.25" hidden="1" customHeight="1" x14ac:dyDescent="0.3"/>
    <row r="116" spans="1:38" ht="18.75" x14ac:dyDescent="0.3"/>
    <row r="117" spans="1:38" ht="18.75" x14ac:dyDescent="0.3"/>
    <row r="118" spans="1:38" ht="18.75" hidden="1" x14ac:dyDescent="0.3"/>
    <row r="119" spans="1:38" ht="18.75" hidden="1" x14ac:dyDescent="0.3"/>
    <row r="120" spans="1:38" ht="18.75" hidden="1" x14ac:dyDescent="0.3"/>
    <row r="121" spans="1:38" ht="18.75" hidden="1" x14ac:dyDescent="0.3"/>
    <row r="122" spans="1:38" ht="18.75" x14ac:dyDescent="0.3"/>
    <row r="123" spans="1:38" ht="18.75" x14ac:dyDescent="0.3"/>
    <row r="124" spans="1:38" ht="18.75" hidden="1" x14ac:dyDescent="0.3"/>
    <row r="125" spans="1:38" ht="18.75" hidden="1" x14ac:dyDescent="0.3"/>
    <row r="126" spans="1:38" s="252" customFormat="1" ht="18.75" x14ac:dyDescent="0.3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</row>
    <row r="127" spans="1:38" ht="18.75" hidden="1" x14ac:dyDescent="0.3"/>
    <row r="128" spans="1:38" ht="13.5" hidden="1" customHeight="1" x14ac:dyDescent="0.3"/>
    <row r="129" ht="18.75" hidden="1" x14ac:dyDescent="0.3"/>
    <row r="130" ht="18.75" hidden="1" x14ac:dyDescent="0.3"/>
    <row r="131" ht="18.75" hidden="1" x14ac:dyDescent="0.3"/>
    <row r="132" ht="18.75" hidden="1" x14ac:dyDescent="0.3"/>
    <row r="133" ht="18.75" hidden="1" x14ac:dyDescent="0.3"/>
    <row r="134" ht="18.75" hidden="1" x14ac:dyDescent="0.3"/>
    <row r="135" ht="18.75" x14ac:dyDescent="0.3"/>
    <row r="136" ht="18.75" x14ac:dyDescent="0.3"/>
    <row r="137" ht="18.75" hidden="1" x14ac:dyDescent="0.3"/>
    <row r="138" ht="18.75" hidden="1" x14ac:dyDescent="0.3"/>
    <row r="139" ht="18.75" hidden="1" x14ac:dyDescent="0.3"/>
    <row r="140" ht="18.75" hidden="1" x14ac:dyDescent="0.3"/>
    <row r="141" ht="18.75" hidden="1" x14ac:dyDescent="0.3"/>
    <row r="142" ht="18.75" hidden="1" x14ac:dyDescent="0.3"/>
    <row r="143" ht="18.75" x14ac:dyDescent="0.3"/>
    <row r="144" ht="14.25" customHeight="1" x14ac:dyDescent="0.3"/>
    <row r="145" ht="18.75" hidden="1" x14ac:dyDescent="0.3"/>
    <row r="146" ht="18.75" hidden="1" x14ac:dyDescent="0.3"/>
    <row r="147" ht="18.75" hidden="1" x14ac:dyDescent="0.3"/>
    <row r="148" ht="18.75" x14ac:dyDescent="0.3"/>
    <row r="149" ht="18.75" x14ac:dyDescent="0.3"/>
    <row r="150" ht="13.5" hidden="1" customHeight="1" x14ac:dyDescent="0.3"/>
    <row r="151" ht="13.5" hidden="1" customHeight="1" x14ac:dyDescent="0.3"/>
    <row r="152" ht="13.5" hidden="1" customHeight="1" x14ac:dyDescent="0.3"/>
    <row r="153" ht="13.5" hidden="1" customHeight="1" x14ac:dyDescent="0.3"/>
    <row r="154" ht="13.5" customHeight="1" x14ac:dyDescent="0.3"/>
    <row r="155" ht="13.5" customHeight="1" x14ac:dyDescent="0.3"/>
    <row r="156" ht="13.5" hidden="1" customHeight="1" x14ac:dyDescent="0.3"/>
    <row r="157" ht="13.5" hidden="1" customHeight="1" x14ac:dyDescent="0.3"/>
    <row r="158" ht="13.5" hidden="1" customHeight="1" x14ac:dyDescent="0.3"/>
    <row r="159" ht="13.5" hidden="1" customHeight="1" x14ac:dyDescent="0.3"/>
    <row r="160" ht="13.5" hidden="1" customHeight="1" x14ac:dyDescent="0.3"/>
    <row r="161" spans="1:38" ht="13.5" hidden="1" customHeight="1" x14ac:dyDescent="0.3"/>
    <row r="162" spans="1:38" ht="13.5" hidden="1" customHeight="1" x14ac:dyDescent="0.3"/>
    <row r="163" spans="1:38" ht="13.5" hidden="1" customHeight="1" x14ac:dyDescent="0.3"/>
    <row r="164" spans="1:38" ht="13.5" hidden="1" customHeight="1" x14ac:dyDescent="0.3"/>
    <row r="165" spans="1:38" ht="13.5" hidden="1" customHeight="1" x14ac:dyDescent="0.3"/>
    <row r="166" spans="1:38" ht="13.5" hidden="1" customHeight="1" x14ac:dyDescent="0.3"/>
    <row r="167" spans="1:38" ht="13.5" hidden="1" customHeight="1" x14ac:dyDescent="0.3"/>
    <row r="168" spans="1:38" ht="13.5" hidden="1" customHeight="1" x14ac:dyDescent="0.3"/>
    <row r="169" spans="1:38" ht="13.5" hidden="1" customHeight="1" x14ac:dyDescent="0.3"/>
    <row r="170" spans="1:38" ht="13.5" hidden="1" customHeight="1" x14ac:dyDescent="0.3"/>
    <row r="171" spans="1:38" ht="13.5" hidden="1" customHeight="1" x14ac:dyDescent="0.3"/>
    <row r="172" spans="1:38" ht="13.5" hidden="1" customHeight="1" x14ac:dyDescent="0.3"/>
    <row r="173" spans="1:38" s="252" customFormat="1" ht="13.5" customHeight="1" x14ac:dyDescent="0.3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</row>
    <row r="174" spans="1:38" s="252" customFormat="1" ht="13.5" customHeight="1" x14ac:dyDescent="0.3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</row>
    <row r="175" spans="1:38" ht="13.5" hidden="1" customHeight="1" x14ac:dyDescent="0.3"/>
    <row r="176" spans="1:38" ht="13.5" hidden="1" customHeight="1" x14ac:dyDescent="0.3"/>
    <row r="177" spans="1:38" ht="13.5" hidden="1" customHeight="1" x14ac:dyDescent="0.3"/>
    <row r="178" spans="1:38" ht="18.75" x14ac:dyDescent="0.3"/>
    <row r="179" spans="1:38" ht="14.25" customHeight="1" x14ac:dyDescent="0.3"/>
    <row r="180" spans="1:38" ht="14.25" hidden="1" customHeight="1" x14ac:dyDescent="0.3"/>
    <row r="181" spans="1:38" ht="14.25" customHeight="1" x14ac:dyDescent="0.3"/>
    <row r="182" spans="1:38" ht="18.75" x14ac:dyDescent="0.3"/>
    <row r="183" spans="1:38" ht="13.5" hidden="1" customHeight="1" x14ac:dyDescent="0.3"/>
    <row r="184" spans="1:38" ht="13.5" hidden="1" customHeight="1" x14ac:dyDescent="0.3"/>
    <row r="185" spans="1:38" ht="13.5" hidden="1" customHeight="1" x14ac:dyDescent="0.3"/>
    <row r="186" spans="1:38" ht="13.5" hidden="1" customHeight="1" x14ac:dyDescent="0.3"/>
    <row r="187" spans="1:38" ht="13.5" hidden="1" customHeight="1" x14ac:dyDescent="0.3"/>
    <row r="188" spans="1:38" ht="13.5" hidden="1" customHeight="1" x14ac:dyDescent="0.3"/>
    <row r="189" spans="1:38" s="252" customFormat="1" ht="13.5" customHeight="1" x14ac:dyDescent="0.3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</row>
    <row r="190" spans="1:38" s="252" customFormat="1" ht="13.5" customHeight="1" x14ac:dyDescent="0.3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</row>
    <row r="191" spans="1:38" ht="13.5" hidden="1" customHeight="1" x14ac:dyDescent="0.3"/>
    <row r="192" spans="1:38" ht="13.5" hidden="1" customHeight="1" x14ac:dyDescent="0.3"/>
    <row r="193" ht="13.5" hidden="1" customHeight="1" x14ac:dyDescent="0.3"/>
    <row r="194" ht="13.5" hidden="1" customHeight="1" x14ac:dyDescent="0.3"/>
    <row r="195" ht="13.5" hidden="1" customHeight="1" x14ac:dyDescent="0.3"/>
    <row r="196" ht="13.5" hidden="1" customHeight="1" x14ac:dyDescent="0.3"/>
    <row r="197" ht="13.5" hidden="1" customHeight="1" x14ac:dyDescent="0.3"/>
    <row r="198" ht="13.5" hidden="1" customHeight="1" x14ac:dyDescent="0.3"/>
    <row r="199" ht="13.5" hidden="1" customHeight="1" x14ac:dyDescent="0.3"/>
    <row r="200" ht="13.5" hidden="1" customHeight="1" x14ac:dyDescent="0.3"/>
    <row r="201" ht="13.5" customHeight="1" x14ac:dyDescent="0.3"/>
    <row r="202" ht="13.5" customHeight="1" x14ac:dyDescent="0.3"/>
    <row r="203" ht="13.5" hidden="1" customHeight="1" x14ac:dyDescent="0.3"/>
    <row r="204" ht="13.5" hidden="1" customHeight="1" x14ac:dyDescent="0.3"/>
    <row r="205" ht="13.5" hidden="1" customHeight="1" x14ac:dyDescent="0.3"/>
    <row r="206" ht="13.5" hidden="1" customHeight="1" x14ac:dyDescent="0.3"/>
    <row r="207" ht="13.5" hidden="1" customHeight="1" x14ac:dyDescent="0.3"/>
    <row r="208" ht="13.5" hidden="1" customHeight="1" x14ac:dyDescent="0.3"/>
    <row r="209" spans="1:38" ht="13.5" hidden="1" customHeight="1" x14ac:dyDescent="0.3"/>
    <row r="210" spans="1:38" ht="13.5" hidden="1" customHeight="1" x14ac:dyDescent="0.3"/>
    <row r="211" spans="1:38" ht="18.75" x14ac:dyDescent="0.3"/>
    <row r="212" spans="1:38" ht="14.25" customHeight="1" x14ac:dyDescent="0.3"/>
    <row r="213" spans="1:38" ht="14.25" hidden="1" customHeight="1" x14ac:dyDescent="0.3"/>
    <row r="214" spans="1:38" ht="14.25" customHeight="1" x14ac:dyDescent="0.3"/>
    <row r="215" spans="1:38" ht="18.75" x14ac:dyDescent="0.3"/>
    <row r="216" spans="1:38" ht="13.5" hidden="1" customHeight="1" x14ac:dyDescent="0.3"/>
    <row r="217" spans="1:38" ht="13.5" hidden="1" customHeight="1" x14ac:dyDescent="0.3"/>
    <row r="218" spans="1:38" ht="13.5" hidden="1" customHeight="1" x14ac:dyDescent="0.3"/>
    <row r="219" spans="1:38" ht="13.5" hidden="1" customHeight="1" x14ac:dyDescent="0.3"/>
    <row r="220" spans="1:38" ht="13.5" hidden="1" customHeight="1" x14ac:dyDescent="0.3"/>
    <row r="221" spans="1:38" ht="13.5" customHeight="1" x14ac:dyDescent="0.3"/>
    <row r="222" spans="1:38" s="252" customFormat="1" ht="13.5" customHeight="1" x14ac:dyDescent="0.3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</row>
    <row r="223" spans="1:38" ht="13.5" hidden="1" customHeight="1" x14ac:dyDescent="0.3"/>
    <row r="224" spans="1:38" ht="13.5" hidden="1" customHeight="1" x14ac:dyDescent="0.3"/>
    <row r="225" ht="13.5" hidden="1" customHeight="1" x14ac:dyDescent="0.3"/>
    <row r="226" ht="13.5" hidden="1" customHeight="1" x14ac:dyDescent="0.3"/>
    <row r="227" ht="13.5" hidden="1" customHeight="1" x14ac:dyDescent="0.3"/>
    <row r="228" ht="13.5" hidden="1" customHeight="1" x14ac:dyDescent="0.3"/>
    <row r="229" ht="13.5" hidden="1" customHeight="1" x14ac:dyDescent="0.3"/>
    <row r="230" ht="13.5" hidden="1" customHeight="1" x14ac:dyDescent="0.3"/>
    <row r="231" ht="13.5" hidden="1" customHeight="1" x14ac:dyDescent="0.3"/>
    <row r="232" ht="13.5" hidden="1" customHeight="1" x14ac:dyDescent="0.3"/>
    <row r="233" ht="13.5" customHeight="1" x14ac:dyDescent="0.3"/>
    <row r="234" ht="13.5" customHeight="1" x14ac:dyDescent="0.3"/>
    <row r="235" ht="13.5" hidden="1" customHeight="1" x14ac:dyDescent="0.3"/>
    <row r="236" ht="13.5" hidden="1" customHeight="1" x14ac:dyDescent="0.3"/>
    <row r="237" ht="13.5" hidden="1" customHeight="1" x14ac:dyDescent="0.3"/>
    <row r="238" ht="13.5" hidden="1" customHeight="1" x14ac:dyDescent="0.3"/>
    <row r="239" ht="13.5" hidden="1" customHeight="1" x14ac:dyDescent="0.3"/>
    <row r="240" ht="13.5" hidden="1" customHeight="1" x14ac:dyDescent="0.3"/>
    <row r="241" spans="1:38" ht="13.5" hidden="1" customHeight="1" x14ac:dyDescent="0.3"/>
    <row r="242" spans="1:38" ht="13.5" hidden="1" customHeight="1" x14ac:dyDescent="0.3"/>
    <row r="243" spans="1:38" ht="13.5" hidden="1" customHeight="1" x14ac:dyDescent="0.3"/>
    <row r="244" spans="1:38" ht="18.75" x14ac:dyDescent="0.3"/>
    <row r="245" spans="1:38" ht="14.25" customHeight="1" x14ac:dyDescent="0.3"/>
    <row r="246" spans="1:38" ht="14.25" hidden="1" customHeight="1" x14ac:dyDescent="0.3"/>
    <row r="247" spans="1:38" ht="14.25" customHeight="1" x14ac:dyDescent="0.3"/>
    <row r="248" spans="1:38" ht="18.75" x14ac:dyDescent="0.3"/>
    <row r="249" spans="1:38" ht="18.75" hidden="1" x14ac:dyDescent="0.3"/>
    <row r="250" spans="1:38" ht="18.75" hidden="1" x14ac:dyDescent="0.3"/>
    <row r="251" spans="1:38" ht="18.75" hidden="1" x14ac:dyDescent="0.3"/>
    <row r="252" spans="1:38" ht="18.75" hidden="1" x14ac:dyDescent="0.3"/>
    <row r="253" spans="1:38" ht="18.75" hidden="1" x14ac:dyDescent="0.3"/>
    <row r="254" spans="1:38" ht="18.75" x14ac:dyDescent="0.3"/>
    <row r="255" spans="1:38" s="252" customFormat="1" ht="18.75" x14ac:dyDescent="0.3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7"/>
      <c r="AK255" s="207"/>
      <c r="AL255" s="207"/>
    </row>
    <row r="256" spans="1:38" ht="18.75" hidden="1" x14ac:dyDescent="0.3"/>
    <row r="257" ht="18.75" hidden="1" x14ac:dyDescent="0.3"/>
    <row r="258" ht="18.75" hidden="1" x14ac:dyDescent="0.3"/>
    <row r="259" ht="18.75" hidden="1" x14ac:dyDescent="0.3"/>
    <row r="260" ht="12" hidden="1" customHeight="1" x14ac:dyDescent="0.3"/>
    <row r="261" ht="12" hidden="1" customHeight="1" x14ac:dyDescent="0.3"/>
    <row r="262" ht="12" hidden="1" customHeight="1" x14ac:dyDescent="0.3"/>
    <row r="263" ht="18.75" hidden="1" x14ac:dyDescent="0.3"/>
    <row r="264" ht="18.75" hidden="1" x14ac:dyDescent="0.3"/>
    <row r="265" ht="18.75" hidden="1" x14ac:dyDescent="0.3"/>
    <row r="266" ht="18.75" x14ac:dyDescent="0.3"/>
    <row r="267" ht="18.75" x14ac:dyDescent="0.3"/>
    <row r="268" ht="18.75" hidden="1" x14ac:dyDescent="0.3"/>
    <row r="269" ht="18.75" hidden="1" x14ac:dyDescent="0.3"/>
    <row r="270" ht="18.75" hidden="1" x14ac:dyDescent="0.3"/>
    <row r="271" ht="18.75" hidden="1" x14ac:dyDescent="0.3"/>
    <row r="272" ht="18.75" hidden="1" x14ac:dyDescent="0.3"/>
    <row r="273" ht="18.75" hidden="1" x14ac:dyDescent="0.3"/>
    <row r="274" ht="18.75" hidden="1" x14ac:dyDescent="0.3"/>
    <row r="275" ht="18.75" hidden="1" x14ac:dyDescent="0.3"/>
    <row r="276" ht="18.75" hidden="1" x14ac:dyDescent="0.3"/>
    <row r="277" ht="18.75" x14ac:dyDescent="0.3"/>
    <row r="278" ht="14.25" customHeight="1" x14ac:dyDescent="0.3"/>
    <row r="279" ht="14.25" hidden="1" customHeight="1" x14ac:dyDescent="0.3"/>
    <row r="280" ht="14.25" customHeight="1" x14ac:dyDescent="0.3"/>
    <row r="281" ht="18.75" x14ac:dyDescent="0.3"/>
    <row r="282" ht="18.75" hidden="1" x14ac:dyDescent="0.3"/>
    <row r="283" ht="18.75" hidden="1" x14ac:dyDescent="0.3"/>
    <row r="284" ht="18.75" hidden="1" x14ac:dyDescent="0.3"/>
    <row r="285" ht="18.75" hidden="1" x14ac:dyDescent="0.3"/>
    <row r="286" ht="18.75" x14ac:dyDescent="0.3"/>
    <row r="287" ht="18.75" x14ac:dyDescent="0.3"/>
    <row r="288" ht="18.75" hidden="1" x14ac:dyDescent="0.3"/>
    <row r="289" ht="18.75" hidden="1" x14ac:dyDescent="0.3"/>
    <row r="290" ht="18.75" hidden="1" x14ac:dyDescent="0.3"/>
    <row r="291" ht="18.75" hidden="1" x14ac:dyDescent="0.3"/>
    <row r="292" ht="18.75" hidden="1" x14ac:dyDescent="0.3"/>
    <row r="293" ht="12" hidden="1" customHeight="1" x14ac:dyDescent="0.3"/>
    <row r="294" ht="12" hidden="1" customHeight="1" x14ac:dyDescent="0.3"/>
    <row r="295" ht="12" hidden="1" customHeight="1" x14ac:dyDescent="0.3"/>
    <row r="296" ht="18.75" hidden="1" x14ac:dyDescent="0.3"/>
    <row r="297" ht="18.75" hidden="1" x14ac:dyDescent="0.3"/>
    <row r="298" ht="18.75" x14ac:dyDescent="0.3"/>
    <row r="299" ht="18.75" x14ac:dyDescent="0.3"/>
    <row r="300" ht="18.75" hidden="1" x14ac:dyDescent="0.3"/>
    <row r="301" ht="18.75" hidden="1" x14ac:dyDescent="0.3"/>
    <row r="302" ht="18.75" hidden="1" x14ac:dyDescent="0.3"/>
    <row r="303" ht="18.75" hidden="1" x14ac:dyDescent="0.3"/>
    <row r="304" ht="18.75" hidden="1" x14ac:dyDescent="0.3"/>
    <row r="305" spans="1:38" ht="18.75" hidden="1" x14ac:dyDescent="0.3"/>
    <row r="306" spans="1:38" ht="18.75" hidden="1" x14ac:dyDescent="0.3"/>
    <row r="307" spans="1:38" ht="18.75" hidden="1" x14ac:dyDescent="0.3"/>
    <row r="308" spans="1:38" ht="18.75" hidden="1" x14ac:dyDescent="0.3"/>
    <row r="309" spans="1:38" ht="18.75" hidden="1" x14ac:dyDescent="0.3"/>
    <row r="310" spans="1:38" ht="18.75" x14ac:dyDescent="0.3"/>
    <row r="311" spans="1:38" ht="14.25" hidden="1" customHeight="1" x14ac:dyDescent="0.3"/>
    <row r="312" spans="1:38" ht="14.25" customHeight="1" x14ac:dyDescent="0.3"/>
    <row r="313" spans="1:38" ht="18.75" x14ac:dyDescent="0.3"/>
    <row r="314" spans="1:38" ht="18.75" x14ac:dyDescent="0.3"/>
    <row r="315" spans="1:38" ht="13.5" hidden="1" customHeight="1" x14ac:dyDescent="0.3"/>
    <row r="316" spans="1:38" ht="13.5" hidden="1" customHeight="1" x14ac:dyDescent="0.3"/>
    <row r="317" spans="1:38" ht="13.5" customHeight="1" x14ac:dyDescent="0.3"/>
    <row r="318" spans="1:38" s="252" customFormat="1" ht="13.5" customHeight="1" x14ac:dyDescent="0.3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</row>
    <row r="319" spans="1:38" ht="13.5" hidden="1" customHeight="1" x14ac:dyDescent="0.3"/>
    <row r="320" spans="1:38" ht="13.5" hidden="1" customHeight="1" x14ac:dyDescent="0.3"/>
    <row r="321" ht="13.5" hidden="1" customHeight="1" x14ac:dyDescent="0.3"/>
    <row r="322" ht="13.5" hidden="1" customHeight="1" x14ac:dyDescent="0.3"/>
    <row r="323" ht="13.5" hidden="1" customHeight="1" x14ac:dyDescent="0.3"/>
    <row r="324" ht="13.5" hidden="1" customHeight="1" x14ac:dyDescent="0.3"/>
    <row r="325" ht="13.5" hidden="1" customHeight="1" x14ac:dyDescent="0.3"/>
    <row r="326" ht="13.5" hidden="1" customHeight="1" x14ac:dyDescent="0.3"/>
    <row r="327" ht="13.5" hidden="1" customHeight="1" x14ac:dyDescent="0.3"/>
    <row r="328" ht="13.5" hidden="1" customHeight="1" x14ac:dyDescent="0.3"/>
    <row r="329" ht="13.5" hidden="1" customHeight="1" x14ac:dyDescent="0.3"/>
    <row r="330" ht="13.5" hidden="1" customHeight="1" x14ac:dyDescent="0.3"/>
    <row r="331" ht="13.5" hidden="1" customHeight="1" x14ac:dyDescent="0.3"/>
    <row r="332" ht="13.5" hidden="1" customHeight="1" x14ac:dyDescent="0.3"/>
    <row r="333" ht="13.5" hidden="1" customHeight="1" x14ac:dyDescent="0.3"/>
    <row r="334" ht="13.5" hidden="1" customHeight="1" x14ac:dyDescent="0.3"/>
    <row r="335" ht="18.75" x14ac:dyDescent="0.3"/>
    <row r="336" ht="14.25" customHeight="1" x14ac:dyDescent="0.3"/>
    <row r="337" ht="14.25" hidden="1" customHeight="1" thickBot="1" x14ac:dyDescent="0.35"/>
    <row r="338" ht="18.75" x14ac:dyDescent="0.3"/>
    <row r="339" ht="18.75" x14ac:dyDescent="0.3"/>
    <row r="340" ht="13.5" hidden="1" customHeight="1" x14ac:dyDescent="0.3"/>
    <row r="341" ht="13.5" hidden="1" customHeight="1" x14ac:dyDescent="0.3"/>
    <row r="342" ht="13.5" hidden="1" customHeight="1" x14ac:dyDescent="0.3"/>
    <row r="343" ht="13.5" hidden="1" customHeight="1" x14ac:dyDescent="0.3"/>
    <row r="344" ht="13.5" hidden="1" customHeight="1" x14ac:dyDescent="0.3"/>
    <row r="345" ht="13.5" hidden="1" customHeight="1" x14ac:dyDescent="0.3"/>
    <row r="346" ht="13.5" hidden="1" customHeight="1" x14ac:dyDescent="0.3"/>
    <row r="347" ht="13.5" hidden="1" customHeight="1" x14ac:dyDescent="0.3"/>
    <row r="348" ht="13.5" hidden="1" customHeight="1" x14ac:dyDescent="0.3"/>
    <row r="349" ht="13.5" hidden="1" customHeight="1" x14ac:dyDescent="0.3"/>
    <row r="350" ht="13.5" hidden="1" customHeight="1" x14ac:dyDescent="0.3"/>
    <row r="351" ht="13.5" hidden="1" customHeight="1" x14ac:dyDescent="0.3"/>
    <row r="352" ht="13.5" customHeight="1" x14ac:dyDescent="0.3"/>
    <row r="353" spans="1:38" s="252" customFormat="1" ht="13.5" customHeight="1" x14ac:dyDescent="0.3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  <c r="AB353" s="207"/>
      <c r="AC353" s="207"/>
      <c r="AD353" s="207"/>
      <c r="AE353" s="207"/>
      <c r="AF353" s="207"/>
      <c r="AG353" s="207"/>
      <c r="AH353" s="207"/>
      <c r="AI353" s="207"/>
      <c r="AJ353" s="207"/>
      <c r="AK353" s="207"/>
      <c r="AL353" s="207"/>
    </row>
    <row r="354" spans="1:38" ht="13.5" hidden="1" customHeight="1" x14ac:dyDescent="0.3"/>
    <row r="355" spans="1:38" ht="13.5" hidden="1" customHeight="1" x14ac:dyDescent="0.3"/>
    <row r="356" spans="1:38" ht="13.5" hidden="1" customHeight="1" x14ac:dyDescent="0.3"/>
    <row r="357" spans="1:38" ht="13.5" hidden="1" customHeight="1" x14ac:dyDescent="0.3"/>
    <row r="358" spans="1:38" ht="13.5" hidden="1" customHeight="1" x14ac:dyDescent="0.3"/>
    <row r="359" spans="1:38" ht="13.5" hidden="1" customHeight="1" x14ac:dyDescent="0.3"/>
    <row r="360" spans="1:38" ht="18.75" x14ac:dyDescent="0.3"/>
    <row r="361" spans="1:38" ht="14.25" customHeight="1" x14ac:dyDescent="0.3"/>
    <row r="362" spans="1:38" ht="14.25" hidden="1" customHeight="1" x14ac:dyDescent="0.3"/>
    <row r="363" spans="1:38" ht="18.75" x14ac:dyDescent="0.3"/>
    <row r="364" spans="1:38" ht="18.75" x14ac:dyDescent="0.3"/>
    <row r="365" spans="1:38" ht="18.75" hidden="1" x14ac:dyDescent="0.3"/>
    <row r="366" spans="1:38" ht="18.75" hidden="1" x14ac:dyDescent="0.3"/>
    <row r="367" spans="1:38" ht="18.75" hidden="1" x14ac:dyDescent="0.3"/>
    <row r="368" spans="1:38" ht="18.75" hidden="1" x14ac:dyDescent="0.3"/>
    <row r="369" ht="18.75" hidden="1" x14ac:dyDescent="0.3"/>
    <row r="370" ht="18.75" hidden="1" x14ac:dyDescent="0.3"/>
    <row r="371" ht="18.75" hidden="1" x14ac:dyDescent="0.3"/>
    <row r="372" ht="18.75" hidden="1" x14ac:dyDescent="0.3"/>
    <row r="373" ht="18.75" x14ac:dyDescent="0.3"/>
    <row r="374" ht="18.75" hidden="1" x14ac:dyDescent="0.3"/>
    <row r="375" ht="18.75" hidden="1" x14ac:dyDescent="0.3"/>
    <row r="376" ht="18.75" hidden="1" x14ac:dyDescent="0.3"/>
    <row r="377" ht="18.75" hidden="1" x14ac:dyDescent="0.3"/>
    <row r="378" ht="18.75" hidden="1" x14ac:dyDescent="0.3"/>
    <row r="379" ht="18.75" hidden="1" x14ac:dyDescent="0.3"/>
    <row r="380" ht="18.75" hidden="1" x14ac:dyDescent="0.3"/>
    <row r="381" ht="12" hidden="1" customHeight="1" x14ac:dyDescent="0.3"/>
    <row r="382" ht="12" hidden="1" customHeight="1" x14ac:dyDescent="0.3"/>
    <row r="383" ht="18.75" hidden="1" x14ac:dyDescent="0.3"/>
    <row r="384" ht="18.75" hidden="1" x14ac:dyDescent="0.3"/>
    <row r="385" spans="1:38" ht="18.75" x14ac:dyDescent="0.3"/>
    <row r="386" spans="1:38" ht="14.25" customHeight="1" x14ac:dyDescent="0.3"/>
    <row r="387" spans="1:38" ht="18.75" x14ac:dyDescent="0.3"/>
    <row r="388" spans="1:38" ht="18.75" x14ac:dyDescent="0.3"/>
    <row r="389" spans="1:38" ht="18.75" x14ac:dyDescent="0.3"/>
    <row r="390" spans="1:38" ht="18.75" x14ac:dyDescent="0.3"/>
    <row r="391" spans="1:38" ht="18.75" x14ac:dyDescent="0.3"/>
    <row r="392" spans="1:38" ht="18.75" x14ac:dyDescent="0.3"/>
    <row r="393" spans="1:38" ht="18.75" x14ac:dyDescent="0.3"/>
    <row r="394" spans="1:38" ht="18.75" x14ac:dyDescent="0.3"/>
    <row r="395" spans="1:38" ht="18.75" x14ac:dyDescent="0.3"/>
    <row r="396" spans="1:38" ht="18.75" x14ac:dyDescent="0.3"/>
    <row r="397" spans="1:38" ht="18.75" x14ac:dyDescent="0.3"/>
    <row r="398" spans="1:38" ht="18.75" x14ac:dyDescent="0.3"/>
    <row r="399" spans="1:38" ht="18.75" x14ac:dyDescent="0.3"/>
    <row r="400" spans="1:38" ht="18.75" x14ac:dyDescent="0.3">
      <c r="A400" s="220"/>
      <c r="B400" s="220"/>
      <c r="C400" s="220"/>
      <c r="D400" s="220"/>
      <c r="E400" s="220"/>
      <c r="F400" s="220"/>
      <c r="G400" s="220"/>
      <c r="H400" s="220"/>
      <c r="I400" s="220"/>
      <c r="J400" s="220"/>
      <c r="K400" s="220"/>
      <c r="L400" s="220"/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  <c r="W400" s="220"/>
      <c r="X400" s="220"/>
      <c r="Y400" s="220"/>
      <c r="Z400" s="220"/>
      <c r="AA400" s="220"/>
      <c r="AB400" s="220"/>
      <c r="AC400" s="220"/>
      <c r="AD400" s="220"/>
      <c r="AE400" s="220"/>
      <c r="AF400" s="220"/>
      <c r="AG400" s="220"/>
      <c r="AH400" s="220"/>
      <c r="AI400" s="220"/>
      <c r="AJ400" s="220"/>
      <c r="AK400" s="220"/>
      <c r="AL400" s="220"/>
    </row>
    <row r="401" spans="1:38" ht="18.75" x14ac:dyDescent="0.3">
      <c r="A401" s="220"/>
      <c r="B401" s="220"/>
      <c r="C401" s="220"/>
      <c r="D401" s="220"/>
      <c r="E401" s="220"/>
      <c r="F401" s="220"/>
      <c r="G401" s="220"/>
      <c r="H401" s="220"/>
      <c r="I401" s="220"/>
      <c r="J401" s="220"/>
      <c r="K401" s="220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  <c r="W401" s="220"/>
      <c r="X401" s="220"/>
      <c r="Y401" s="220"/>
      <c r="Z401" s="220"/>
      <c r="AA401" s="220"/>
      <c r="AB401" s="220"/>
      <c r="AC401" s="220"/>
      <c r="AD401" s="220"/>
      <c r="AE401" s="220"/>
      <c r="AF401" s="220"/>
      <c r="AG401" s="220"/>
      <c r="AH401" s="220"/>
      <c r="AI401" s="220"/>
      <c r="AJ401" s="220"/>
      <c r="AK401" s="220"/>
      <c r="AL401" s="220"/>
    </row>
    <row r="402" spans="1:38" ht="18.75" x14ac:dyDescent="0.3">
      <c r="A402" s="220"/>
      <c r="B402" s="220"/>
      <c r="C402" s="220"/>
      <c r="D402" s="220"/>
      <c r="E402" s="220"/>
      <c r="F402" s="220"/>
      <c r="G402" s="220"/>
      <c r="H402" s="220"/>
      <c r="I402" s="220"/>
      <c r="J402" s="220"/>
      <c r="K402" s="220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20"/>
      <c r="Z402" s="220"/>
      <c r="AA402" s="220"/>
      <c r="AB402" s="220"/>
      <c r="AC402" s="220"/>
      <c r="AD402" s="220"/>
      <c r="AE402" s="220"/>
      <c r="AF402" s="220"/>
      <c r="AG402" s="220"/>
      <c r="AH402" s="220"/>
      <c r="AI402" s="220"/>
      <c r="AJ402" s="220"/>
      <c r="AK402" s="220"/>
      <c r="AL402" s="220"/>
    </row>
    <row r="403" spans="1:38" ht="18.75" x14ac:dyDescent="0.3">
      <c r="A403" s="220"/>
      <c r="B403" s="220"/>
      <c r="C403" s="220"/>
      <c r="D403" s="220"/>
      <c r="E403" s="220"/>
      <c r="F403" s="220"/>
      <c r="G403" s="220"/>
      <c r="H403" s="220"/>
      <c r="I403" s="220"/>
      <c r="J403" s="220"/>
      <c r="K403" s="220"/>
      <c r="L403" s="220"/>
      <c r="M403" s="220"/>
      <c r="N403" s="220"/>
      <c r="O403" s="220"/>
      <c r="P403" s="220"/>
      <c r="Q403" s="220"/>
      <c r="R403" s="220"/>
      <c r="S403" s="220"/>
      <c r="T403" s="220"/>
      <c r="U403" s="220"/>
      <c r="V403" s="220"/>
      <c r="W403" s="220"/>
      <c r="X403" s="220"/>
      <c r="Y403" s="220"/>
      <c r="Z403" s="220"/>
      <c r="AA403" s="220"/>
      <c r="AB403" s="220"/>
      <c r="AC403" s="220"/>
      <c r="AD403" s="220"/>
      <c r="AE403" s="220"/>
      <c r="AF403" s="220"/>
      <c r="AG403" s="220"/>
      <c r="AH403" s="220"/>
      <c r="AI403" s="220"/>
      <c r="AJ403" s="220"/>
      <c r="AK403" s="220"/>
      <c r="AL403" s="220"/>
    </row>
    <row r="404" spans="1:38" ht="18.75" x14ac:dyDescent="0.3">
      <c r="A404" s="220"/>
      <c r="B404" s="220"/>
      <c r="C404" s="220"/>
      <c r="D404" s="220"/>
      <c r="E404" s="220"/>
      <c r="F404" s="220"/>
      <c r="G404" s="220"/>
      <c r="H404" s="220"/>
      <c r="I404" s="220"/>
      <c r="J404" s="220"/>
      <c r="K404" s="220"/>
      <c r="L404" s="220"/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  <c r="W404" s="220"/>
      <c r="X404" s="220"/>
      <c r="Y404" s="220"/>
      <c r="Z404" s="220"/>
      <c r="AA404" s="220"/>
      <c r="AB404" s="220"/>
      <c r="AC404" s="220"/>
      <c r="AD404" s="220"/>
      <c r="AE404" s="220"/>
      <c r="AF404" s="220"/>
      <c r="AG404" s="220"/>
      <c r="AH404" s="220"/>
      <c r="AI404" s="220"/>
      <c r="AJ404" s="220"/>
      <c r="AK404" s="220"/>
      <c r="AL404" s="220"/>
    </row>
    <row r="405" spans="1:38" ht="18.75" x14ac:dyDescent="0.3">
      <c r="A405" s="220"/>
      <c r="B405" s="220"/>
      <c r="C405" s="220"/>
      <c r="D405" s="220"/>
      <c r="E405" s="220"/>
      <c r="F405" s="220"/>
      <c r="G405" s="220"/>
      <c r="H405" s="220"/>
      <c r="I405" s="220"/>
      <c r="J405" s="220"/>
      <c r="K405" s="220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220"/>
      <c r="Y405" s="220"/>
      <c r="Z405" s="220"/>
      <c r="AA405" s="220"/>
      <c r="AB405" s="220"/>
      <c r="AC405" s="220"/>
      <c r="AD405" s="220"/>
      <c r="AE405" s="220"/>
      <c r="AF405" s="220"/>
      <c r="AG405" s="220"/>
      <c r="AH405" s="220"/>
      <c r="AI405" s="220"/>
      <c r="AJ405" s="220"/>
      <c r="AK405" s="220"/>
      <c r="AL405" s="220"/>
    </row>
    <row r="406" spans="1:38" ht="18.75" x14ac:dyDescent="0.3">
      <c r="A406" s="220"/>
      <c r="B406" s="220"/>
      <c r="C406" s="220"/>
      <c r="D406" s="220"/>
      <c r="E406" s="220"/>
      <c r="F406" s="220"/>
      <c r="G406" s="220"/>
      <c r="H406" s="220"/>
      <c r="I406" s="220"/>
      <c r="J406" s="220"/>
      <c r="K406" s="220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220"/>
      <c r="Z406" s="220"/>
      <c r="AA406" s="220"/>
      <c r="AB406" s="220"/>
      <c r="AC406" s="220"/>
      <c r="AD406" s="220"/>
      <c r="AE406" s="220"/>
      <c r="AF406" s="220"/>
      <c r="AG406" s="220"/>
      <c r="AH406" s="220"/>
      <c r="AI406" s="220"/>
      <c r="AJ406" s="220"/>
      <c r="AK406" s="220"/>
      <c r="AL406" s="220"/>
    </row>
    <row r="407" spans="1:38" ht="18.75" x14ac:dyDescent="0.3">
      <c r="A407" s="220"/>
      <c r="B407" s="220"/>
      <c r="C407" s="220"/>
      <c r="D407" s="220"/>
      <c r="E407" s="220"/>
      <c r="F407" s="220"/>
      <c r="G407" s="220"/>
      <c r="H407" s="220"/>
      <c r="I407" s="220"/>
      <c r="J407" s="220"/>
      <c r="K407" s="220"/>
      <c r="L407" s="220"/>
      <c r="M407" s="220"/>
      <c r="N407" s="220"/>
      <c r="O407" s="220"/>
      <c r="P407" s="220"/>
      <c r="Q407" s="220"/>
      <c r="R407" s="220"/>
      <c r="S407" s="220"/>
      <c r="T407" s="220"/>
      <c r="U407" s="220"/>
      <c r="V407" s="220"/>
      <c r="W407" s="220"/>
      <c r="X407" s="220"/>
      <c r="Y407" s="220"/>
      <c r="Z407" s="220"/>
      <c r="AA407" s="220"/>
      <c r="AB407" s="220"/>
      <c r="AC407" s="220"/>
      <c r="AD407" s="220"/>
      <c r="AE407" s="220"/>
      <c r="AF407" s="220"/>
      <c r="AG407" s="220"/>
      <c r="AH407" s="220"/>
      <c r="AI407" s="220"/>
      <c r="AJ407" s="220"/>
      <c r="AK407" s="220"/>
      <c r="AL407" s="220"/>
    </row>
    <row r="408" spans="1:38" ht="18.75" x14ac:dyDescent="0.3">
      <c r="A408" s="220"/>
      <c r="B408" s="220"/>
      <c r="C408" s="220"/>
      <c r="D408" s="220"/>
      <c r="E408" s="220"/>
      <c r="F408" s="220"/>
      <c r="G408" s="220"/>
      <c r="H408" s="220"/>
      <c r="I408" s="220"/>
      <c r="J408" s="220"/>
      <c r="K408" s="220"/>
      <c r="L408" s="220"/>
      <c r="M408" s="220"/>
      <c r="N408" s="220"/>
      <c r="O408" s="220"/>
      <c r="P408" s="220"/>
      <c r="Q408" s="220"/>
      <c r="R408" s="220"/>
      <c r="S408" s="220"/>
      <c r="T408" s="220"/>
      <c r="U408" s="220"/>
      <c r="V408" s="220"/>
      <c r="W408" s="220"/>
      <c r="X408" s="220"/>
      <c r="Y408" s="220"/>
      <c r="Z408" s="220"/>
      <c r="AA408" s="220"/>
      <c r="AB408" s="220"/>
      <c r="AC408" s="220"/>
      <c r="AD408" s="220"/>
      <c r="AE408" s="220"/>
      <c r="AF408" s="220"/>
      <c r="AG408" s="220"/>
      <c r="AH408" s="220"/>
      <c r="AI408" s="220"/>
      <c r="AJ408" s="220"/>
      <c r="AK408" s="220"/>
      <c r="AL408" s="220"/>
    </row>
    <row r="409" spans="1:38" ht="18.75" x14ac:dyDescent="0.3">
      <c r="A409" s="220"/>
      <c r="B409" s="220"/>
      <c r="C409" s="220"/>
      <c r="D409" s="220"/>
      <c r="E409" s="220"/>
      <c r="F409" s="220"/>
      <c r="G409" s="220"/>
      <c r="H409" s="220"/>
      <c r="I409" s="220"/>
      <c r="J409" s="220"/>
      <c r="K409" s="220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20"/>
      <c r="Z409" s="220"/>
      <c r="AA409" s="220"/>
      <c r="AB409" s="220"/>
      <c r="AC409" s="220"/>
      <c r="AD409" s="220"/>
      <c r="AE409" s="220"/>
      <c r="AF409" s="220"/>
      <c r="AG409" s="220"/>
      <c r="AH409" s="220"/>
      <c r="AI409" s="220"/>
      <c r="AJ409" s="220"/>
      <c r="AK409" s="220"/>
      <c r="AL409" s="220"/>
    </row>
    <row r="410" spans="1:38" ht="18.75" x14ac:dyDescent="0.3">
      <c r="A410" s="220"/>
      <c r="B410" s="220"/>
      <c r="C410" s="220"/>
      <c r="D410" s="220"/>
      <c r="E410" s="220"/>
      <c r="F410" s="220"/>
      <c r="G410" s="220"/>
      <c r="H410" s="220"/>
      <c r="I410" s="220"/>
      <c r="J410" s="220"/>
      <c r="K410" s="220"/>
      <c r="L410" s="220"/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  <c r="W410" s="220"/>
      <c r="X410" s="220"/>
      <c r="Y410" s="220"/>
      <c r="Z410" s="220"/>
      <c r="AA410" s="220"/>
      <c r="AB410" s="220"/>
      <c r="AC410" s="220"/>
      <c r="AD410" s="220"/>
      <c r="AE410" s="220"/>
      <c r="AF410" s="220"/>
      <c r="AG410" s="220"/>
      <c r="AH410" s="220"/>
      <c r="AI410" s="220"/>
      <c r="AJ410" s="220"/>
      <c r="AK410" s="220"/>
      <c r="AL410" s="220"/>
    </row>
    <row r="411" spans="1:38" ht="18.75" x14ac:dyDescent="0.3">
      <c r="A411" s="220"/>
      <c r="B411" s="220"/>
      <c r="C411" s="220"/>
      <c r="D411" s="220"/>
      <c r="E411" s="220"/>
      <c r="F411" s="220"/>
      <c r="G411" s="220"/>
      <c r="H411" s="220"/>
      <c r="I411" s="220"/>
      <c r="J411" s="220"/>
      <c r="K411" s="220"/>
      <c r="L411" s="220"/>
      <c r="M411" s="220"/>
      <c r="N411" s="220"/>
      <c r="O411" s="220"/>
      <c r="P411" s="220"/>
      <c r="Q411" s="220"/>
      <c r="R411" s="220"/>
      <c r="S411" s="220"/>
      <c r="T411" s="220"/>
      <c r="U411" s="220"/>
      <c r="V411" s="220"/>
      <c r="W411" s="220"/>
      <c r="X411" s="220"/>
      <c r="Y411" s="220"/>
      <c r="Z411" s="220"/>
      <c r="AA411" s="220"/>
      <c r="AB411" s="220"/>
      <c r="AC411" s="220"/>
      <c r="AD411" s="220"/>
      <c r="AE411" s="220"/>
      <c r="AF411" s="220"/>
      <c r="AG411" s="220"/>
      <c r="AH411" s="220"/>
      <c r="AI411" s="220"/>
      <c r="AJ411" s="220"/>
      <c r="AK411" s="220"/>
      <c r="AL411" s="220"/>
    </row>
    <row r="412" spans="1:38" ht="18.75" x14ac:dyDescent="0.3">
      <c r="A412" s="220"/>
      <c r="B412" s="220"/>
      <c r="C412" s="220"/>
      <c r="D412" s="220"/>
      <c r="E412" s="220"/>
      <c r="F412" s="220"/>
      <c r="G412" s="220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20"/>
      <c r="Z412" s="220"/>
      <c r="AA412" s="220"/>
      <c r="AB412" s="220"/>
      <c r="AC412" s="220"/>
      <c r="AD412" s="220"/>
      <c r="AE412" s="220"/>
      <c r="AF412" s="220"/>
      <c r="AG412" s="220"/>
      <c r="AH412" s="220"/>
      <c r="AI412" s="220"/>
      <c r="AJ412" s="220"/>
      <c r="AK412" s="220"/>
      <c r="AL412" s="220"/>
    </row>
    <row r="413" spans="1:38" ht="18.75" x14ac:dyDescent="0.3">
      <c r="A413" s="220"/>
      <c r="B413" s="220"/>
      <c r="C413" s="220"/>
      <c r="D413" s="220"/>
      <c r="E413" s="220"/>
      <c r="F413" s="220"/>
      <c r="G413" s="220"/>
      <c r="H413" s="220"/>
      <c r="I413" s="220"/>
      <c r="J413" s="220"/>
      <c r="K413" s="220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20"/>
      <c r="Z413" s="220"/>
      <c r="AA413" s="220"/>
      <c r="AB413" s="220"/>
      <c r="AC413" s="220"/>
      <c r="AD413" s="220"/>
      <c r="AE413" s="220"/>
      <c r="AF413" s="220"/>
      <c r="AG413" s="220"/>
      <c r="AH413" s="220"/>
      <c r="AI413" s="220"/>
      <c r="AJ413" s="220"/>
      <c r="AK413" s="220"/>
      <c r="AL413" s="220"/>
    </row>
    <row r="414" spans="1:38" ht="18.75" x14ac:dyDescent="0.3">
      <c r="A414" s="220"/>
      <c r="B414" s="220"/>
      <c r="C414" s="220"/>
      <c r="D414" s="220"/>
      <c r="E414" s="220"/>
      <c r="F414" s="220"/>
      <c r="G414" s="220"/>
      <c r="H414" s="220"/>
      <c r="I414" s="220"/>
      <c r="J414" s="220"/>
      <c r="K414" s="220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  <c r="W414" s="220"/>
      <c r="X414" s="220"/>
      <c r="Y414" s="220"/>
      <c r="Z414" s="220"/>
      <c r="AA414" s="220"/>
      <c r="AB414" s="220"/>
      <c r="AC414" s="220"/>
      <c r="AD414" s="220"/>
      <c r="AE414" s="220"/>
      <c r="AF414" s="220"/>
      <c r="AG414" s="220"/>
      <c r="AH414" s="220"/>
      <c r="AI414" s="220"/>
      <c r="AJ414" s="220"/>
      <c r="AK414" s="220"/>
      <c r="AL414" s="220"/>
    </row>
    <row r="415" spans="1:38" ht="18.75" x14ac:dyDescent="0.3">
      <c r="A415" s="220"/>
      <c r="B415" s="220"/>
      <c r="C415" s="220"/>
      <c r="D415" s="220"/>
      <c r="E415" s="220"/>
      <c r="F415" s="220"/>
      <c r="G415" s="220"/>
      <c r="H415" s="220"/>
      <c r="I415" s="220"/>
      <c r="J415" s="220"/>
      <c r="K415" s="220"/>
      <c r="L415" s="220"/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  <c r="W415" s="220"/>
      <c r="X415" s="220"/>
      <c r="Y415" s="220"/>
      <c r="Z415" s="220"/>
      <c r="AA415" s="220"/>
      <c r="AB415" s="220"/>
      <c r="AC415" s="220"/>
      <c r="AD415" s="220"/>
      <c r="AE415" s="220"/>
      <c r="AF415" s="220"/>
      <c r="AG415" s="220"/>
      <c r="AH415" s="220"/>
      <c r="AI415" s="220"/>
      <c r="AJ415" s="220"/>
      <c r="AK415" s="220"/>
      <c r="AL415" s="220"/>
    </row>
    <row r="416" spans="1:38" ht="18.75" x14ac:dyDescent="0.3">
      <c r="A416" s="220"/>
      <c r="B416" s="220"/>
      <c r="C416" s="220"/>
      <c r="D416" s="220"/>
      <c r="E416" s="220"/>
      <c r="F416" s="220"/>
      <c r="G416" s="220"/>
      <c r="H416" s="220"/>
      <c r="I416" s="220"/>
      <c r="J416" s="220"/>
      <c r="K416" s="220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  <c r="W416" s="220"/>
      <c r="X416" s="220"/>
      <c r="Y416" s="220"/>
      <c r="Z416" s="220"/>
      <c r="AA416" s="220"/>
      <c r="AB416" s="220"/>
      <c r="AC416" s="220"/>
      <c r="AD416" s="220"/>
      <c r="AE416" s="220"/>
      <c r="AF416" s="220"/>
      <c r="AG416" s="220"/>
      <c r="AH416" s="220"/>
      <c r="AI416" s="220"/>
      <c r="AJ416" s="220"/>
      <c r="AK416" s="220"/>
      <c r="AL416" s="220"/>
    </row>
    <row r="417" spans="1:38" ht="18.75" x14ac:dyDescent="0.3">
      <c r="A417" s="220"/>
      <c r="B417" s="220"/>
      <c r="C417" s="220"/>
      <c r="D417" s="220"/>
      <c r="E417" s="220"/>
      <c r="F417" s="220"/>
      <c r="G417" s="220"/>
      <c r="H417" s="220"/>
      <c r="I417" s="220"/>
      <c r="J417" s="220"/>
      <c r="K417" s="220"/>
      <c r="L417" s="220"/>
      <c r="M417" s="220"/>
      <c r="N417" s="220"/>
      <c r="O417" s="220"/>
      <c r="P417" s="220"/>
      <c r="Q417" s="220"/>
      <c r="R417" s="220"/>
      <c r="S417" s="220"/>
      <c r="T417" s="220"/>
      <c r="U417" s="220"/>
      <c r="V417" s="220"/>
      <c r="W417" s="220"/>
      <c r="X417" s="220"/>
      <c r="Y417" s="220"/>
      <c r="Z417" s="220"/>
      <c r="AA417" s="220"/>
      <c r="AB417" s="220"/>
      <c r="AC417" s="220"/>
      <c r="AD417" s="220"/>
      <c r="AE417" s="220"/>
      <c r="AF417" s="220"/>
      <c r="AG417" s="220"/>
      <c r="AH417" s="220"/>
      <c r="AI417" s="220"/>
      <c r="AJ417" s="220"/>
      <c r="AK417" s="220"/>
      <c r="AL417" s="220"/>
    </row>
    <row r="418" spans="1:38" ht="18.75" hidden="1" x14ac:dyDescent="0.3">
      <c r="A418" s="220"/>
      <c r="B418" s="220"/>
      <c r="C418" s="220"/>
      <c r="D418" s="220"/>
      <c r="E418" s="220"/>
      <c r="F418" s="220"/>
      <c r="G418" s="220"/>
      <c r="H418" s="220"/>
      <c r="I418" s="220"/>
      <c r="J418" s="220"/>
      <c r="K418" s="220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0"/>
      <c r="Y418" s="220"/>
      <c r="Z418" s="220"/>
      <c r="AA418" s="220"/>
      <c r="AB418" s="220"/>
      <c r="AC418" s="220"/>
      <c r="AD418" s="220"/>
      <c r="AE418" s="220"/>
      <c r="AF418" s="220"/>
      <c r="AG418" s="220"/>
      <c r="AH418" s="220"/>
      <c r="AI418" s="220"/>
      <c r="AJ418" s="220"/>
      <c r="AK418" s="220"/>
      <c r="AL418" s="220"/>
    </row>
    <row r="419" spans="1:38" ht="18.75" hidden="1" x14ac:dyDescent="0.3">
      <c r="A419" s="220"/>
      <c r="B419" s="220"/>
      <c r="C419" s="220"/>
      <c r="D419" s="220"/>
      <c r="E419" s="220"/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20"/>
      <c r="Q419" s="220"/>
      <c r="R419" s="220"/>
      <c r="S419" s="220"/>
      <c r="T419" s="220"/>
      <c r="U419" s="220"/>
      <c r="V419" s="220"/>
      <c r="W419" s="220"/>
      <c r="X419" s="220"/>
      <c r="Y419" s="220"/>
      <c r="Z419" s="220"/>
      <c r="AA419" s="220"/>
      <c r="AB419" s="220"/>
      <c r="AC419" s="220"/>
      <c r="AD419" s="220"/>
      <c r="AE419" s="220"/>
      <c r="AF419" s="220"/>
      <c r="AG419" s="220"/>
      <c r="AH419" s="220"/>
      <c r="AI419" s="220"/>
      <c r="AJ419" s="220"/>
      <c r="AK419" s="220"/>
      <c r="AL419" s="220"/>
    </row>
    <row r="420" spans="1:38" ht="18.75" hidden="1" x14ac:dyDescent="0.3">
      <c r="A420" s="220"/>
      <c r="B420" s="220"/>
      <c r="C420" s="220"/>
      <c r="D420" s="220"/>
      <c r="E420" s="220"/>
      <c r="F420" s="220"/>
      <c r="G420" s="220"/>
      <c r="H420" s="220"/>
      <c r="I420" s="220"/>
      <c r="J420" s="220"/>
      <c r="K420" s="220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20"/>
      <c r="Z420" s="220"/>
      <c r="AA420" s="220"/>
      <c r="AB420" s="220"/>
      <c r="AC420" s="220"/>
      <c r="AD420" s="220"/>
      <c r="AE420" s="220"/>
      <c r="AF420" s="220"/>
      <c r="AG420" s="220"/>
      <c r="AH420" s="220"/>
      <c r="AI420" s="220"/>
      <c r="AJ420" s="220"/>
      <c r="AK420" s="220"/>
      <c r="AL420" s="220"/>
    </row>
    <row r="421" spans="1:38" ht="18.75" hidden="1" x14ac:dyDescent="0.3">
      <c r="A421" s="220"/>
      <c r="B421" s="220"/>
      <c r="C421" s="220"/>
      <c r="D421" s="220"/>
      <c r="E421" s="220"/>
      <c r="F421" s="220"/>
      <c r="G421" s="220"/>
      <c r="H421" s="220"/>
      <c r="I421" s="220"/>
      <c r="J421" s="220"/>
      <c r="K421" s="220"/>
      <c r="L421" s="220"/>
      <c r="M421" s="220"/>
      <c r="N421" s="220"/>
      <c r="O421" s="220"/>
      <c r="P421" s="220"/>
      <c r="Q421" s="220"/>
      <c r="R421" s="220"/>
      <c r="S421" s="220"/>
      <c r="T421" s="220"/>
      <c r="U421" s="220"/>
      <c r="V421" s="220"/>
      <c r="W421" s="220"/>
      <c r="X421" s="220"/>
      <c r="Y421" s="220"/>
      <c r="Z421" s="220"/>
      <c r="AA421" s="220"/>
      <c r="AB421" s="220"/>
      <c r="AC421" s="220"/>
      <c r="AD421" s="220"/>
      <c r="AE421" s="220"/>
      <c r="AF421" s="220"/>
      <c r="AG421" s="220"/>
      <c r="AH421" s="220"/>
      <c r="AI421" s="220"/>
      <c r="AJ421" s="220"/>
      <c r="AK421" s="220"/>
      <c r="AL421" s="220"/>
    </row>
    <row r="422" spans="1:38" ht="18.75" hidden="1" x14ac:dyDescent="0.3">
      <c r="A422" s="220"/>
      <c r="B422" s="220"/>
      <c r="C422" s="220"/>
      <c r="D422" s="220"/>
      <c r="E422" s="220"/>
      <c r="F422" s="220"/>
      <c r="G422" s="220"/>
      <c r="H422" s="220"/>
      <c r="I422" s="220"/>
      <c r="J422" s="220"/>
      <c r="K422" s="220"/>
      <c r="L422" s="220"/>
      <c r="M422" s="220"/>
      <c r="N422" s="220"/>
      <c r="O422" s="220"/>
      <c r="P422" s="220"/>
      <c r="Q422" s="220"/>
      <c r="R422" s="220"/>
      <c r="S422" s="220"/>
      <c r="T422" s="220"/>
      <c r="U422" s="220"/>
      <c r="V422" s="220"/>
      <c r="W422" s="220"/>
      <c r="X422" s="220"/>
      <c r="Y422" s="220"/>
      <c r="Z422" s="220"/>
      <c r="AA422" s="220"/>
      <c r="AB422" s="220"/>
      <c r="AC422" s="220"/>
      <c r="AD422" s="220"/>
      <c r="AE422" s="220"/>
      <c r="AF422" s="220"/>
      <c r="AG422" s="220"/>
      <c r="AH422" s="220"/>
      <c r="AI422" s="220"/>
      <c r="AJ422" s="220"/>
      <c r="AK422" s="220"/>
      <c r="AL422" s="220"/>
    </row>
    <row r="423" spans="1:38" ht="18.75" hidden="1" x14ac:dyDescent="0.3">
      <c r="A423" s="220"/>
      <c r="B423" s="220"/>
      <c r="C423" s="220"/>
      <c r="D423" s="220"/>
      <c r="E423" s="220"/>
      <c r="F423" s="220"/>
      <c r="G423" s="220"/>
      <c r="H423" s="220"/>
      <c r="I423" s="220"/>
      <c r="J423" s="220"/>
      <c r="K423" s="220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  <c r="W423" s="220"/>
      <c r="X423" s="220"/>
      <c r="Y423" s="220"/>
      <c r="Z423" s="220"/>
      <c r="AA423" s="220"/>
      <c r="AB423" s="220"/>
      <c r="AC423" s="220"/>
      <c r="AD423" s="220"/>
      <c r="AE423" s="220"/>
      <c r="AF423" s="220"/>
      <c r="AG423" s="220"/>
      <c r="AH423" s="220"/>
      <c r="AI423" s="220"/>
      <c r="AJ423" s="220"/>
      <c r="AK423" s="220"/>
      <c r="AL423" s="220"/>
    </row>
    <row r="424" spans="1:38" ht="18.75" x14ac:dyDescent="0.3">
      <c r="A424" s="220"/>
      <c r="B424" s="220"/>
      <c r="C424" s="220"/>
      <c r="D424" s="220"/>
      <c r="E424" s="220"/>
      <c r="F424" s="220"/>
      <c r="G424" s="220"/>
      <c r="H424" s="220"/>
      <c r="I424" s="220"/>
      <c r="J424" s="220"/>
      <c r="K424" s="220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  <c r="W424" s="220"/>
      <c r="X424" s="220"/>
      <c r="Y424" s="220"/>
      <c r="Z424" s="220"/>
      <c r="AA424" s="220"/>
      <c r="AB424" s="220"/>
      <c r="AC424" s="220"/>
      <c r="AD424" s="220"/>
      <c r="AE424" s="220"/>
      <c r="AF424" s="220"/>
      <c r="AG424" s="220"/>
      <c r="AH424" s="220"/>
      <c r="AI424" s="220"/>
      <c r="AJ424" s="220"/>
      <c r="AK424" s="220"/>
      <c r="AL424" s="220"/>
    </row>
    <row r="425" spans="1:38" ht="18.75" x14ac:dyDescent="0.3">
      <c r="A425" s="220"/>
      <c r="B425" s="220"/>
      <c r="C425" s="220"/>
      <c r="D425" s="220"/>
      <c r="E425" s="220"/>
      <c r="F425" s="220"/>
      <c r="G425" s="220"/>
      <c r="H425" s="220"/>
      <c r="I425" s="220"/>
      <c r="J425" s="220"/>
      <c r="K425" s="220"/>
      <c r="L425" s="220"/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  <c r="W425" s="220"/>
      <c r="X425" s="220"/>
      <c r="Y425" s="220"/>
      <c r="Z425" s="220"/>
      <c r="AA425" s="220"/>
      <c r="AB425" s="220"/>
      <c r="AC425" s="220"/>
      <c r="AD425" s="220"/>
      <c r="AE425" s="220"/>
      <c r="AF425" s="220"/>
      <c r="AG425" s="220"/>
      <c r="AH425" s="220"/>
      <c r="AI425" s="220"/>
      <c r="AJ425" s="220"/>
      <c r="AK425" s="220"/>
      <c r="AL425" s="220"/>
    </row>
    <row r="426" spans="1:38" ht="18.75" x14ac:dyDescent="0.3">
      <c r="A426" s="220"/>
      <c r="B426" s="220"/>
      <c r="C426" s="220"/>
      <c r="D426" s="220"/>
      <c r="E426" s="220"/>
      <c r="F426" s="220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20"/>
      <c r="Z426" s="220"/>
      <c r="AA426" s="220"/>
      <c r="AB426" s="220"/>
      <c r="AC426" s="220"/>
      <c r="AD426" s="220"/>
      <c r="AE426" s="220"/>
      <c r="AF426" s="220"/>
      <c r="AG426" s="220"/>
      <c r="AH426" s="220"/>
      <c r="AI426" s="220"/>
      <c r="AJ426" s="220"/>
      <c r="AK426" s="220"/>
      <c r="AL426" s="220"/>
    </row>
    <row r="427" spans="1:38" ht="18.75" x14ac:dyDescent="0.3">
      <c r="A427" s="220"/>
      <c r="B427" s="220"/>
      <c r="C427" s="220"/>
      <c r="D427" s="220"/>
      <c r="E427" s="220"/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20"/>
      <c r="Z427" s="220"/>
      <c r="AA427" s="220"/>
      <c r="AB427" s="220"/>
      <c r="AC427" s="220"/>
      <c r="AD427" s="220"/>
      <c r="AE427" s="220"/>
      <c r="AF427" s="220"/>
      <c r="AG427" s="220"/>
      <c r="AH427" s="220"/>
      <c r="AI427" s="220"/>
      <c r="AJ427" s="220"/>
      <c r="AK427" s="220"/>
      <c r="AL427" s="220"/>
    </row>
    <row r="428" spans="1:38" ht="18.75" x14ac:dyDescent="0.3">
      <c r="A428" s="220"/>
      <c r="B428" s="220"/>
      <c r="C428" s="220"/>
      <c r="D428" s="220"/>
      <c r="E428" s="220"/>
      <c r="F428" s="220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  <c r="Z428" s="220"/>
      <c r="AA428" s="220"/>
      <c r="AB428" s="220"/>
      <c r="AC428" s="220"/>
      <c r="AD428" s="220"/>
      <c r="AE428" s="220"/>
      <c r="AF428" s="220"/>
      <c r="AG428" s="220"/>
      <c r="AH428" s="220"/>
      <c r="AI428" s="220"/>
      <c r="AJ428" s="220"/>
      <c r="AK428" s="220"/>
      <c r="AL428" s="220"/>
    </row>
    <row r="429" spans="1:38" ht="18.75" x14ac:dyDescent="0.3">
      <c r="A429" s="220"/>
      <c r="B429" s="220"/>
      <c r="C429" s="220"/>
      <c r="D429" s="220"/>
      <c r="E429" s="220"/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  <c r="AA429" s="220"/>
      <c r="AB429" s="220"/>
      <c r="AC429" s="220"/>
      <c r="AD429" s="220"/>
      <c r="AE429" s="220"/>
      <c r="AF429" s="220"/>
      <c r="AG429" s="220"/>
      <c r="AH429" s="220"/>
      <c r="AI429" s="220"/>
      <c r="AJ429" s="220"/>
      <c r="AK429" s="220"/>
      <c r="AL429" s="220"/>
    </row>
    <row r="430" spans="1:38" ht="18.75" x14ac:dyDescent="0.3">
      <c r="A430" s="220"/>
      <c r="B430" s="220"/>
      <c r="C430" s="220"/>
      <c r="D430" s="220"/>
      <c r="E430" s="220"/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  <c r="AA430" s="220"/>
      <c r="AB430" s="220"/>
      <c r="AC430" s="220"/>
      <c r="AD430" s="220"/>
      <c r="AE430" s="220"/>
      <c r="AF430" s="220"/>
      <c r="AG430" s="220"/>
      <c r="AH430" s="220"/>
      <c r="AI430" s="220"/>
      <c r="AJ430" s="220"/>
      <c r="AK430" s="220"/>
      <c r="AL430" s="220"/>
    </row>
    <row r="431" spans="1:38" ht="18.75" x14ac:dyDescent="0.3">
      <c r="A431" s="220"/>
      <c r="B431" s="220"/>
      <c r="C431" s="220"/>
      <c r="D431" s="220"/>
      <c r="E431" s="220"/>
      <c r="F431" s="220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20"/>
      <c r="Z431" s="220"/>
      <c r="AA431" s="220"/>
      <c r="AB431" s="220"/>
      <c r="AC431" s="220"/>
      <c r="AD431" s="220"/>
      <c r="AE431" s="220"/>
      <c r="AF431" s="220"/>
      <c r="AG431" s="220"/>
      <c r="AH431" s="220"/>
      <c r="AI431" s="220"/>
      <c r="AJ431" s="220"/>
      <c r="AK431" s="220"/>
      <c r="AL431" s="220"/>
    </row>
    <row r="432" spans="1:38" ht="18.75" x14ac:dyDescent="0.3">
      <c r="A432" s="220"/>
      <c r="B432" s="220"/>
      <c r="C432" s="220"/>
      <c r="D432" s="220"/>
      <c r="E432" s="220"/>
      <c r="F432" s="220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20"/>
      <c r="Z432" s="220"/>
      <c r="AA432" s="220"/>
      <c r="AB432" s="220"/>
      <c r="AC432" s="220"/>
      <c r="AD432" s="220"/>
      <c r="AE432" s="220"/>
      <c r="AF432" s="220"/>
      <c r="AG432" s="220"/>
      <c r="AH432" s="220"/>
      <c r="AI432" s="220"/>
      <c r="AJ432" s="220"/>
      <c r="AK432" s="220"/>
      <c r="AL432" s="220"/>
    </row>
    <row r="433" spans="1:38" ht="18.75" x14ac:dyDescent="0.3">
      <c r="A433" s="220"/>
      <c r="B433" s="220"/>
      <c r="C433" s="220"/>
      <c r="D433" s="220"/>
      <c r="E433" s="220"/>
      <c r="F433" s="220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20"/>
      <c r="Z433" s="220"/>
      <c r="AA433" s="220"/>
      <c r="AB433" s="220"/>
      <c r="AC433" s="220"/>
      <c r="AD433" s="220"/>
      <c r="AE433" s="220"/>
      <c r="AF433" s="220"/>
      <c r="AG433" s="220"/>
      <c r="AH433" s="220"/>
      <c r="AI433" s="220"/>
      <c r="AJ433" s="220"/>
      <c r="AK433" s="220"/>
      <c r="AL433" s="220"/>
    </row>
    <row r="434" spans="1:38" ht="18.75" x14ac:dyDescent="0.3">
      <c r="A434" s="220"/>
      <c r="B434" s="220"/>
      <c r="C434" s="220"/>
      <c r="D434" s="220"/>
      <c r="E434" s="220"/>
      <c r="F434" s="220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20"/>
      <c r="Z434" s="220"/>
      <c r="AA434" s="220"/>
      <c r="AB434" s="220"/>
      <c r="AC434" s="220"/>
      <c r="AD434" s="220"/>
      <c r="AE434" s="220"/>
      <c r="AF434" s="220"/>
      <c r="AG434" s="220"/>
      <c r="AH434" s="220"/>
      <c r="AI434" s="220"/>
      <c r="AJ434" s="220"/>
      <c r="AK434" s="220"/>
      <c r="AL434" s="220"/>
    </row>
    <row r="435" spans="1:38" ht="18.75" x14ac:dyDescent="0.3">
      <c r="A435" s="220"/>
      <c r="B435" s="220"/>
      <c r="C435" s="220"/>
      <c r="D435" s="220"/>
      <c r="E435" s="220"/>
      <c r="F435" s="220"/>
      <c r="G435" s="220"/>
      <c r="H435" s="220"/>
      <c r="I435" s="220"/>
      <c r="J435" s="220"/>
      <c r="K435" s="220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20"/>
      <c r="Z435" s="220"/>
      <c r="AA435" s="220"/>
      <c r="AB435" s="220"/>
      <c r="AC435" s="220"/>
      <c r="AD435" s="220"/>
      <c r="AE435" s="220"/>
      <c r="AF435" s="220"/>
      <c r="AG435" s="220"/>
      <c r="AH435" s="220"/>
      <c r="AI435" s="220"/>
      <c r="AJ435" s="220"/>
      <c r="AK435" s="220"/>
      <c r="AL435" s="220"/>
    </row>
    <row r="436" spans="1:38" ht="18.75" x14ac:dyDescent="0.3">
      <c r="A436" s="220"/>
      <c r="B436" s="220"/>
      <c r="C436" s="220"/>
      <c r="D436" s="220"/>
      <c r="E436" s="220"/>
      <c r="F436" s="220"/>
      <c r="G436" s="220"/>
      <c r="H436" s="220"/>
      <c r="I436" s="220"/>
      <c r="J436" s="220"/>
      <c r="K436" s="220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20"/>
      <c r="Z436" s="220"/>
      <c r="AA436" s="220"/>
      <c r="AB436" s="220"/>
      <c r="AC436" s="220"/>
      <c r="AD436" s="220"/>
      <c r="AE436" s="220"/>
      <c r="AF436" s="220"/>
      <c r="AG436" s="220"/>
      <c r="AH436" s="220"/>
      <c r="AI436" s="220"/>
      <c r="AJ436" s="220"/>
      <c r="AK436" s="220"/>
      <c r="AL436" s="220"/>
    </row>
    <row r="437" spans="1:38" ht="18.75" x14ac:dyDescent="0.3">
      <c r="A437" s="220"/>
      <c r="B437" s="220"/>
      <c r="C437" s="220"/>
      <c r="D437" s="220"/>
      <c r="E437" s="220"/>
      <c r="F437" s="220"/>
      <c r="G437" s="220"/>
      <c r="H437" s="220"/>
      <c r="I437" s="220"/>
      <c r="J437" s="220"/>
      <c r="K437" s="220"/>
      <c r="L437" s="220"/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  <c r="W437" s="220"/>
      <c r="X437" s="220"/>
      <c r="Y437" s="220"/>
      <c r="Z437" s="220"/>
      <c r="AA437" s="220"/>
      <c r="AB437" s="220"/>
      <c r="AC437" s="220"/>
      <c r="AD437" s="220"/>
      <c r="AE437" s="220"/>
      <c r="AF437" s="220"/>
      <c r="AG437" s="220"/>
      <c r="AH437" s="220"/>
      <c r="AI437" s="220"/>
      <c r="AJ437" s="220"/>
      <c r="AK437" s="220"/>
      <c r="AL437" s="220"/>
    </row>
    <row r="438" spans="1:38" ht="18.75" x14ac:dyDescent="0.3">
      <c r="A438" s="220"/>
      <c r="B438" s="220"/>
      <c r="C438" s="220"/>
      <c r="D438" s="220"/>
      <c r="E438" s="220"/>
      <c r="F438" s="220"/>
      <c r="G438" s="220"/>
      <c r="H438" s="220"/>
      <c r="I438" s="220"/>
      <c r="J438" s="220"/>
      <c r="K438" s="220"/>
      <c r="L438" s="220"/>
      <c r="M438" s="220"/>
      <c r="N438" s="220"/>
      <c r="O438" s="220"/>
      <c r="P438" s="220"/>
      <c r="Q438" s="220"/>
      <c r="R438" s="220"/>
      <c r="S438" s="220"/>
      <c r="T438" s="220"/>
      <c r="U438" s="220"/>
      <c r="V438" s="220"/>
      <c r="W438" s="220"/>
      <c r="X438" s="220"/>
      <c r="Y438" s="220"/>
      <c r="Z438" s="220"/>
      <c r="AA438" s="220"/>
      <c r="AB438" s="220"/>
      <c r="AC438" s="220"/>
      <c r="AD438" s="220"/>
      <c r="AE438" s="220"/>
      <c r="AF438" s="220"/>
      <c r="AG438" s="220"/>
      <c r="AH438" s="220"/>
      <c r="AI438" s="220"/>
      <c r="AJ438" s="220"/>
      <c r="AK438" s="220"/>
      <c r="AL438" s="220"/>
    </row>
    <row r="439" spans="1:38" ht="18.75" x14ac:dyDescent="0.3">
      <c r="A439" s="220"/>
      <c r="B439" s="220"/>
      <c r="C439" s="220"/>
      <c r="D439" s="220"/>
      <c r="E439" s="220"/>
      <c r="F439" s="220"/>
      <c r="G439" s="220"/>
      <c r="H439" s="220"/>
      <c r="I439" s="220"/>
      <c r="J439" s="220"/>
      <c r="K439" s="220"/>
      <c r="L439" s="220"/>
      <c r="M439" s="220"/>
      <c r="N439" s="220"/>
      <c r="O439" s="220"/>
      <c r="P439" s="220"/>
      <c r="Q439" s="220"/>
      <c r="R439" s="220"/>
      <c r="S439" s="220"/>
      <c r="T439" s="220"/>
      <c r="U439" s="220"/>
      <c r="V439" s="220"/>
      <c r="W439" s="220"/>
      <c r="X439" s="220"/>
      <c r="Y439" s="220"/>
      <c r="Z439" s="220"/>
      <c r="AA439" s="220"/>
      <c r="AB439" s="220"/>
      <c r="AC439" s="220"/>
      <c r="AD439" s="220"/>
      <c r="AE439" s="220"/>
      <c r="AF439" s="220"/>
      <c r="AG439" s="220"/>
      <c r="AH439" s="220"/>
      <c r="AI439" s="220"/>
      <c r="AJ439" s="220"/>
      <c r="AK439" s="220"/>
      <c r="AL439" s="220"/>
    </row>
    <row r="440" spans="1:38" ht="18.75" x14ac:dyDescent="0.3">
      <c r="A440" s="220"/>
      <c r="B440" s="220"/>
      <c r="C440" s="220"/>
      <c r="D440" s="220"/>
      <c r="E440" s="220"/>
      <c r="F440" s="220"/>
      <c r="G440" s="220"/>
      <c r="H440" s="220"/>
      <c r="I440" s="220"/>
      <c r="J440" s="220"/>
      <c r="K440" s="220"/>
      <c r="L440" s="220"/>
      <c r="M440" s="220"/>
      <c r="N440" s="220"/>
      <c r="O440" s="220"/>
      <c r="P440" s="220"/>
      <c r="Q440" s="220"/>
      <c r="R440" s="220"/>
      <c r="S440" s="220"/>
      <c r="T440" s="220"/>
      <c r="U440" s="220"/>
      <c r="V440" s="220"/>
      <c r="W440" s="220"/>
      <c r="X440" s="220"/>
      <c r="Y440" s="220"/>
      <c r="Z440" s="220"/>
      <c r="AA440" s="220"/>
      <c r="AB440" s="220"/>
      <c r="AC440" s="220"/>
      <c r="AD440" s="220"/>
      <c r="AE440" s="220"/>
      <c r="AF440" s="220"/>
      <c r="AG440" s="220"/>
      <c r="AH440" s="220"/>
      <c r="AI440" s="220"/>
      <c r="AJ440" s="220"/>
      <c r="AK440" s="220"/>
      <c r="AL440" s="220"/>
    </row>
    <row r="441" spans="1:38" ht="18.75" x14ac:dyDescent="0.3">
      <c r="A441" s="220"/>
      <c r="B441" s="220"/>
      <c r="C441" s="220"/>
      <c r="D441" s="220"/>
      <c r="E441" s="220"/>
      <c r="F441" s="220"/>
      <c r="G441" s="220"/>
      <c r="H441" s="220"/>
      <c r="I441" s="220"/>
      <c r="J441" s="220"/>
      <c r="K441" s="220"/>
      <c r="L441" s="220"/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20"/>
      <c r="Z441" s="220"/>
      <c r="AA441" s="220"/>
      <c r="AB441" s="220"/>
      <c r="AC441" s="220"/>
      <c r="AD441" s="220"/>
      <c r="AE441" s="220"/>
      <c r="AF441" s="220"/>
      <c r="AG441" s="220"/>
      <c r="AH441" s="220"/>
      <c r="AI441" s="220"/>
      <c r="AJ441" s="220"/>
      <c r="AK441" s="220"/>
      <c r="AL441" s="220"/>
    </row>
    <row r="442" spans="1:38" ht="18.75" x14ac:dyDescent="0.3">
      <c r="A442" s="220"/>
      <c r="B442" s="220"/>
      <c r="C442" s="220"/>
      <c r="D442" s="220"/>
      <c r="E442" s="220"/>
      <c r="F442" s="220"/>
      <c r="G442" s="220"/>
      <c r="H442" s="220"/>
      <c r="I442" s="220"/>
      <c r="J442" s="220"/>
      <c r="K442" s="220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20"/>
      <c r="Z442" s="220"/>
      <c r="AA442" s="220"/>
      <c r="AB442" s="220"/>
      <c r="AC442" s="220"/>
      <c r="AD442" s="220"/>
      <c r="AE442" s="220"/>
      <c r="AF442" s="220"/>
      <c r="AG442" s="220"/>
      <c r="AH442" s="220"/>
      <c r="AI442" s="220"/>
      <c r="AJ442" s="220"/>
      <c r="AK442" s="220"/>
      <c r="AL442" s="220"/>
    </row>
    <row r="443" spans="1:38" ht="18.75" x14ac:dyDescent="0.3">
      <c r="A443" s="220"/>
      <c r="B443" s="220"/>
      <c r="C443" s="220"/>
      <c r="D443" s="220"/>
      <c r="E443" s="220"/>
      <c r="F443" s="220"/>
      <c r="G443" s="220"/>
      <c r="H443" s="220"/>
      <c r="I443" s="220"/>
      <c r="J443" s="220"/>
      <c r="K443" s="220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  <c r="W443" s="220"/>
      <c r="X443" s="220"/>
      <c r="Y443" s="220"/>
      <c r="Z443" s="220"/>
      <c r="AA443" s="220"/>
      <c r="AB443" s="220"/>
      <c r="AC443" s="220"/>
      <c r="AD443" s="220"/>
      <c r="AE443" s="220"/>
      <c r="AF443" s="220"/>
      <c r="AG443" s="220"/>
      <c r="AH443" s="220"/>
      <c r="AI443" s="220"/>
      <c r="AJ443" s="220"/>
      <c r="AK443" s="220"/>
      <c r="AL443" s="220"/>
    </row>
    <row r="444" spans="1:38" ht="18.75" x14ac:dyDescent="0.3">
      <c r="A444" s="220"/>
      <c r="B444" s="220"/>
      <c r="C444" s="220"/>
      <c r="D444" s="220"/>
      <c r="E444" s="220"/>
      <c r="F444" s="220"/>
      <c r="G444" s="220"/>
      <c r="H444" s="220"/>
      <c r="I444" s="220"/>
      <c r="J444" s="220"/>
      <c r="K444" s="220"/>
      <c r="L444" s="220"/>
      <c r="M444" s="220"/>
      <c r="N444" s="220"/>
      <c r="O444" s="220"/>
      <c r="P444" s="220"/>
      <c r="Q444" s="220"/>
      <c r="R444" s="220"/>
      <c r="S444" s="220"/>
      <c r="T444" s="220"/>
      <c r="U444" s="220"/>
      <c r="V444" s="220"/>
      <c r="W444" s="220"/>
      <c r="X444" s="220"/>
      <c r="Y444" s="220"/>
      <c r="Z444" s="220"/>
      <c r="AA444" s="220"/>
      <c r="AB444" s="220"/>
      <c r="AC444" s="220"/>
      <c r="AD444" s="220"/>
      <c r="AE444" s="220"/>
      <c r="AF444" s="220"/>
      <c r="AG444" s="220"/>
      <c r="AH444" s="220"/>
      <c r="AI444" s="220"/>
      <c r="AJ444" s="220"/>
      <c r="AK444" s="220"/>
      <c r="AL444" s="220"/>
    </row>
    <row r="445" spans="1:38" ht="18.75" x14ac:dyDescent="0.3">
      <c r="A445" s="220"/>
      <c r="B445" s="220"/>
      <c r="C445" s="220"/>
      <c r="D445" s="220"/>
      <c r="E445" s="220"/>
      <c r="F445" s="220"/>
      <c r="G445" s="220"/>
      <c r="H445" s="220"/>
      <c r="I445" s="220"/>
      <c r="J445" s="220"/>
      <c r="K445" s="220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20"/>
      <c r="Z445" s="220"/>
      <c r="AA445" s="220"/>
      <c r="AB445" s="220"/>
      <c r="AC445" s="220"/>
      <c r="AD445" s="220"/>
      <c r="AE445" s="220"/>
      <c r="AF445" s="220"/>
      <c r="AG445" s="220"/>
      <c r="AH445" s="220"/>
      <c r="AI445" s="220"/>
      <c r="AJ445" s="220"/>
      <c r="AK445" s="220"/>
      <c r="AL445" s="220"/>
    </row>
    <row r="446" spans="1:38" ht="18.75" x14ac:dyDescent="0.3">
      <c r="A446" s="220"/>
      <c r="B446" s="220"/>
      <c r="C446" s="220"/>
      <c r="D446" s="220"/>
      <c r="E446" s="220"/>
      <c r="F446" s="220"/>
      <c r="G446" s="220"/>
      <c r="H446" s="220"/>
      <c r="I446" s="220"/>
      <c r="J446" s="220"/>
      <c r="K446" s="220"/>
      <c r="L446" s="220"/>
      <c r="M446" s="220"/>
      <c r="N446" s="220"/>
      <c r="O446" s="220"/>
      <c r="P446" s="220"/>
      <c r="Q446" s="220"/>
      <c r="R446" s="220"/>
      <c r="S446" s="220"/>
      <c r="T446" s="220"/>
      <c r="U446" s="220"/>
      <c r="V446" s="220"/>
      <c r="W446" s="220"/>
      <c r="X446" s="220"/>
      <c r="Y446" s="220"/>
      <c r="Z446" s="220"/>
      <c r="AA446" s="220"/>
      <c r="AB446" s="220"/>
      <c r="AC446" s="220"/>
      <c r="AD446" s="220"/>
      <c r="AE446" s="220"/>
      <c r="AF446" s="220"/>
      <c r="AG446" s="220"/>
      <c r="AH446" s="220"/>
      <c r="AI446" s="220"/>
      <c r="AJ446" s="220"/>
      <c r="AK446" s="220"/>
      <c r="AL446" s="220"/>
    </row>
    <row r="447" spans="1:38" ht="13.5" customHeight="1" x14ac:dyDescent="0.3">
      <c r="A447" s="220"/>
      <c r="B447" s="220"/>
      <c r="C447" s="220"/>
      <c r="D447" s="220"/>
      <c r="E447" s="220"/>
      <c r="F447" s="220"/>
      <c r="G447" s="220"/>
      <c r="H447" s="220"/>
      <c r="I447" s="220"/>
      <c r="J447" s="220"/>
      <c r="K447" s="220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  <c r="W447" s="220"/>
      <c r="X447" s="220"/>
      <c r="Y447" s="220"/>
      <c r="Z447" s="220"/>
      <c r="AA447" s="220"/>
      <c r="AB447" s="220"/>
      <c r="AC447" s="220"/>
      <c r="AD447" s="220"/>
      <c r="AE447" s="220"/>
      <c r="AF447" s="220"/>
      <c r="AG447" s="220"/>
      <c r="AH447" s="220"/>
      <c r="AI447" s="220"/>
      <c r="AJ447" s="220"/>
      <c r="AK447" s="220"/>
      <c r="AL447" s="220"/>
    </row>
    <row r="448" spans="1:38" ht="13.5" customHeight="1" x14ac:dyDescent="0.3">
      <c r="A448" s="220"/>
      <c r="B448" s="220"/>
      <c r="C448" s="220"/>
      <c r="D448" s="220"/>
      <c r="E448" s="220"/>
      <c r="F448" s="220"/>
      <c r="G448" s="220"/>
      <c r="H448" s="220"/>
      <c r="I448" s="220"/>
      <c r="J448" s="220"/>
      <c r="K448" s="220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20"/>
      <c r="Z448" s="220"/>
      <c r="AA448" s="220"/>
      <c r="AB448" s="220"/>
      <c r="AC448" s="220"/>
      <c r="AD448" s="220"/>
      <c r="AE448" s="220"/>
      <c r="AF448" s="220"/>
      <c r="AG448" s="220"/>
      <c r="AH448" s="220"/>
      <c r="AI448" s="220"/>
      <c r="AJ448" s="220"/>
      <c r="AK448" s="220"/>
      <c r="AL448" s="220"/>
    </row>
    <row r="449" spans="1:38" ht="13.5" customHeight="1" x14ac:dyDescent="0.3">
      <c r="A449" s="220"/>
      <c r="B449" s="220"/>
      <c r="C449" s="220"/>
      <c r="D449" s="220"/>
      <c r="E449" s="220"/>
      <c r="F449" s="220"/>
      <c r="G449" s="220"/>
      <c r="H449" s="220"/>
      <c r="I449" s="220"/>
      <c r="J449" s="220"/>
      <c r="K449" s="220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  <c r="W449" s="220"/>
      <c r="X449" s="220"/>
      <c r="Y449" s="220"/>
      <c r="Z449" s="220"/>
      <c r="AA449" s="220"/>
      <c r="AB449" s="220"/>
      <c r="AC449" s="220"/>
      <c r="AD449" s="220"/>
      <c r="AE449" s="220"/>
      <c r="AF449" s="220"/>
      <c r="AG449" s="220"/>
      <c r="AH449" s="220"/>
      <c r="AI449" s="220"/>
      <c r="AJ449" s="220"/>
      <c r="AK449" s="220"/>
      <c r="AL449" s="220"/>
    </row>
    <row r="450" spans="1:38" ht="13.5" customHeight="1" x14ac:dyDescent="0.3">
      <c r="A450" s="220"/>
      <c r="B450" s="220"/>
      <c r="C450" s="220"/>
      <c r="D450" s="220"/>
      <c r="E450" s="220"/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  <c r="Z450" s="220"/>
      <c r="AA450" s="220"/>
      <c r="AB450" s="220"/>
      <c r="AC450" s="220"/>
      <c r="AD450" s="220"/>
      <c r="AE450" s="220"/>
      <c r="AF450" s="220"/>
      <c r="AG450" s="220"/>
      <c r="AH450" s="220"/>
      <c r="AI450" s="220"/>
      <c r="AJ450" s="220"/>
      <c r="AK450" s="220"/>
      <c r="AL450" s="220"/>
    </row>
    <row r="451" spans="1:38" ht="13.5" customHeight="1" x14ac:dyDescent="0.3">
      <c r="A451" s="220"/>
      <c r="B451" s="220"/>
      <c r="C451" s="220"/>
      <c r="D451" s="220"/>
      <c r="E451" s="220"/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  <c r="Z451" s="220"/>
      <c r="AA451" s="220"/>
      <c r="AB451" s="220"/>
      <c r="AC451" s="220"/>
      <c r="AD451" s="220"/>
      <c r="AE451" s="220"/>
      <c r="AF451" s="220"/>
      <c r="AG451" s="220"/>
      <c r="AH451" s="220"/>
      <c r="AI451" s="220"/>
      <c r="AJ451" s="220"/>
      <c r="AK451" s="220"/>
      <c r="AL451" s="220"/>
    </row>
    <row r="452" spans="1:38" ht="13.5" customHeight="1" x14ac:dyDescent="0.3">
      <c r="A452" s="220"/>
      <c r="B452" s="220"/>
      <c r="C452" s="220"/>
      <c r="D452" s="220"/>
      <c r="E452" s="220"/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20"/>
      <c r="Z452" s="220"/>
      <c r="AA452" s="220"/>
      <c r="AB452" s="220"/>
      <c r="AC452" s="220"/>
      <c r="AD452" s="220"/>
      <c r="AE452" s="220"/>
      <c r="AF452" s="220"/>
      <c r="AG452" s="220"/>
      <c r="AH452" s="220"/>
      <c r="AI452" s="220"/>
      <c r="AJ452" s="220"/>
      <c r="AK452" s="220"/>
      <c r="AL452" s="220"/>
    </row>
    <row r="453" spans="1:38" ht="13.5" customHeight="1" x14ac:dyDescent="0.3">
      <c r="A453" s="220"/>
      <c r="B453" s="220"/>
      <c r="C453" s="220"/>
      <c r="D453" s="220"/>
      <c r="E453" s="220"/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  <c r="Z453" s="220"/>
      <c r="AA453" s="220"/>
      <c r="AB453" s="220"/>
      <c r="AC453" s="220"/>
      <c r="AD453" s="220"/>
      <c r="AE453" s="220"/>
      <c r="AF453" s="220"/>
      <c r="AG453" s="220"/>
      <c r="AH453" s="220"/>
      <c r="AI453" s="220"/>
      <c r="AJ453" s="220"/>
      <c r="AK453" s="220"/>
      <c r="AL453" s="220"/>
    </row>
    <row r="454" spans="1:38" ht="13.5" customHeight="1" x14ac:dyDescent="0.3">
      <c r="A454" s="220"/>
      <c r="B454" s="220"/>
      <c r="C454" s="220"/>
      <c r="D454" s="220"/>
      <c r="E454" s="220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0"/>
      <c r="AA454" s="220"/>
      <c r="AB454" s="220"/>
      <c r="AC454" s="220"/>
      <c r="AD454" s="220"/>
      <c r="AE454" s="220"/>
      <c r="AF454" s="220"/>
      <c r="AG454" s="220"/>
      <c r="AH454" s="220"/>
      <c r="AI454" s="220"/>
      <c r="AJ454" s="220"/>
      <c r="AK454" s="220"/>
      <c r="AL454" s="220"/>
    </row>
    <row r="455" spans="1:38" ht="13.5" customHeight="1" x14ac:dyDescent="0.3">
      <c r="A455" s="220"/>
      <c r="B455" s="220"/>
      <c r="C455" s="220"/>
      <c r="D455" s="220"/>
      <c r="E455" s="220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0"/>
      <c r="AA455" s="220"/>
      <c r="AB455" s="220"/>
      <c r="AC455" s="220"/>
      <c r="AD455" s="220"/>
      <c r="AE455" s="220"/>
      <c r="AF455" s="220"/>
      <c r="AG455" s="220"/>
      <c r="AH455" s="220"/>
      <c r="AI455" s="220"/>
      <c r="AJ455" s="220"/>
      <c r="AK455" s="220"/>
      <c r="AL455" s="220"/>
    </row>
    <row r="456" spans="1:38" ht="13.5" customHeight="1" x14ac:dyDescent="0.3">
      <c r="A456" s="220"/>
      <c r="B456" s="220"/>
      <c r="C456" s="220"/>
      <c r="D456" s="220"/>
      <c r="E456" s="220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0"/>
      <c r="AA456" s="220"/>
      <c r="AB456" s="220"/>
      <c r="AC456" s="220"/>
      <c r="AD456" s="220"/>
      <c r="AE456" s="220"/>
      <c r="AF456" s="220"/>
      <c r="AG456" s="220"/>
      <c r="AH456" s="220"/>
      <c r="AI456" s="220"/>
      <c r="AJ456" s="220"/>
      <c r="AK456" s="220"/>
      <c r="AL456" s="220"/>
    </row>
    <row r="457" spans="1:38" ht="13.5" customHeight="1" x14ac:dyDescent="0.3">
      <c r="A457" s="220"/>
      <c r="B457" s="220"/>
      <c r="C457" s="220"/>
      <c r="D457" s="220"/>
      <c r="E457" s="220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0"/>
      <c r="AA457" s="220"/>
      <c r="AB457" s="220"/>
      <c r="AC457" s="220"/>
      <c r="AD457" s="220"/>
      <c r="AE457" s="220"/>
      <c r="AF457" s="220"/>
      <c r="AG457" s="220"/>
      <c r="AH457" s="220"/>
      <c r="AI457" s="220"/>
      <c r="AJ457" s="220"/>
      <c r="AK457" s="220"/>
      <c r="AL457" s="220"/>
    </row>
    <row r="458" spans="1:38" ht="13.5" customHeight="1" x14ac:dyDescent="0.3">
      <c r="A458" s="220"/>
      <c r="B458" s="220"/>
      <c r="C458" s="220"/>
      <c r="D458" s="220"/>
      <c r="E458" s="220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0"/>
      <c r="AA458" s="220"/>
      <c r="AB458" s="220"/>
      <c r="AC458" s="220"/>
      <c r="AD458" s="220"/>
      <c r="AE458" s="220"/>
      <c r="AF458" s="220"/>
      <c r="AG458" s="220"/>
      <c r="AH458" s="220"/>
      <c r="AI458" s="220"/>
      <c r="AJ458" s="220"/>
      <c r="AK458" s="220"/>
      <c r="AL458" s="220"/>
    </row>
    <row r="459" spans="1:38" ht="13.5" customHeight="1" x14ac:dyDescent="0.3">
      <c r="A459" s="220"/>
      <c r="B459" s="220"/>
      <c r="C459" s="220"/>
      <c r="D459" s="220"/>
      <c r="E459" s="220"/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  <c r="Z459" s="220"/>
      <c r="AA459" s="220"/>
      <c r="AB459" s="220"/>
      <c r="AC459" s="220"/>
      <c r="AD459" s="220"/>
      <c r="AE459" s="220"/>
      <c r="AF459" s="220"/>
      <c r="AG459" s="220"/>
      <c r="AH459" s="220"/>
      <c r="AI459" s="220"/>
      <c r="AJ459" s="220"/>
      <c r="AK459" s="220"/>
      <c r="AL459" s="220"/>
    </row>
    <row r="460" spans="1:38" ht="13.5" customHeight="1" x14ac:dyDescent="0.3">
      <c r="A460" s="220"/>
      <c r="B460" s="220"/>
      <c r="C460" s="220"/>
      <c r="D460" s="220"/>
      <c r="E460" s="220"/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  <c r="Z460" s="220"/>
      <c r="AA460" s="220"/>
      <c r="AB460" s="220"/>
      <c r="AC460" s="220"/>
      <c r="AD460" s="220"/>
      <c r="AE460" s="220"/>
      <c r="AF460" s="220"/>
      <c r="AG460" s="220"/>
      <c r="AH460" s="220"/>
      <c r="AI460" s="220"/>
      <c r="AJ460" s="220"/>
      <c r="AK460" s="220"/>
      <c r="AL460" s="220"/>
    </row>
    <row r="461" spans="1:38" ht="13.5" customHeight="1" x14ac:dyDescent="0.3">
      <c r="A461" s="220"/>
      <c r="B461" s="220"/>
      <c r="C461" s="220"/>
      <c r="D461" s="220"/>
      <c r="E461" s="220"/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  <c r="Z461" s="220"/>
      <c r="AA461" s="220"/>
      <c r="AB461" s="220"/>
      <c r="AC461" s="220"/>
      <c r="AD461" s="220"/>
      <c r="AE461" s="220"/>
      <c r="AF461" s="220"/>
      <c r="AG461" s="220"/>
      <c r="AH461" s="220"/>
      <c r="AI461" s="220"/>
      <c r="AJ461" s="220"/>
      <c r="AK461" s="220"/>
      <c r="AL461" s="220"/>
    </row>
    <row r="462" spans="1:38" ht="13.5" customHeight="1" x14ac:dyDescent="0.3">
      <c r="A462" s="220"/>
      <c r="B462" s="220"/>
      <c r="C462" s="220"/>
      <c r="D462" s="220"/>
      <c r="E462" s="220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220"/>
      <c r="AH462" s="220"/>
      <c r="AI462" s="220"/>
      <c r="AJ462" s="220"/>
      <c r="AK462" s="220"/>
      <c r="AL462" s="220"/>
    </row>
    <row r="463" spans="1:38" ht="13.5" customHeight="1" x14ac:dyDescent="0.3">
      <c r="A463" s="220"/>
      <c r="B463" s="220"/>
      <c r="C463" s="220"/>
      <c r="D463" s="220"/>
      <c r="E463" s="220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220"/>
      <c r="AH463" s="220"/>
      <c r="AI463" s="220"/>
      <c r="AJ463" s="220"/>
      <c r="AK463" s="220"/>
      <c r="AL463" s="220"/>
    </row>
    <row r="464" spans="1:38" ht="13.5" customHeight="1" x14ac:dyDescent="0.3">
      <c r="A464" s="220"/>
      <c r="B464" s="220"/>
      <c r="C464" s="220"/>
      <c r="D464" s="220"/>
      <c r="E464" s="220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0"/>
      <c r="AA464" s="220"/>
      <c r="AB464" s="220"/>
      <c r="AC464" s="220"/>
      <c r="AD464" s="220"/>
      <c r="AE464" s="220"/>
      <c r="AF464" s="220"/>
      <c r="AG464" s="220"/>
      <c r="AH464" s="220"/>
      <c r="AI464" s="220"/>
      <c r="AJ464" s="220"/>
      <c r="AK464" s="220"/>
      <c r="AL464" s="220"/>
    </row>
    <row r="465" spans="1:38" ht="13.5" customHeight="1" x14ac:dyDescent="0.3">
      <c r="A465" s="220"/>
      <c r="B465" s="220"/>
      <c r="C465" s="220"/>
      <c r="D465" s="220"/>
      <c r="E465" s="220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0"/>
      <c r="AA465" s="220"/>
      <c r="AB465" s="220"/>
      <c r="AC465" s="220"/>
      <c r="AD465" s="220"/>
      <c r="AE465" s="220"/>
      <c r="AF465" s="220"/>
      <c r="AG465" s="220"/>
      <c r="AH465" s="220"/>
      <c r="AI465" s="220"/>
      <c r="AJ465" s="220"/>
      <c r="AK465" s="220"/>
      <c r="AL465" s="220"/>
    </row>
    <row r="466" spans="1:38" ht="13.5" customHeight="1" x14ac:dyDescent="0.3">
      <c r="A466" s="220"/>
      <c r="B466" s="220"/>
      <c r="C466" s="220"/>
      <c r="D466" s="220"/>
      <c r="E466" s="220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0"/>
      <c r="AA466" s="220"/>
      <c r="AB466" s="220"/>
      <c r="AC466" s="220"/>
      <c r="AD466" s="220"/>
      <c r="AE466" s="220"/>
      <c r="AF466" s="220"/>
      <c r="AG466" s="220"/>
      <c r="AH466" s="220"/>
      <c r="AI466" s="220"/>
      <c r="AJ466" s="220"/>
      <c r="AK466" s="220"/>
      <c r="AL466" s="220"/>
    </row>
    <row r="467" spans="1:38" ht="13.5" customHeight="1" x14ac:dyDescent="0.3">
      <c r="A467" s="220"/>
      <c r="B467" s="220"/>
      <c r="C467" s="220"/>
      <c r="D467" s="220"/>
      <c r="E467" s="220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0"/>
      <c r="AA467" s="220"/>
      <c r="AB467" s="220"/>
      <c r="AC467" s="220"/>
      <c r="AD467" s="220"/>
      <c r="AE467" s="220"/>
      <c r="AF467" s="220"/>
      <c r="AG467" s="220"/>
      <c r="AH467" s="220"/>
      <c r="AI467" s="220"/>
      <c r="AJ467" s="220"/>
      <c r="AK467" s="220"/>
      <c r="AL467" s="220"/>
    </row>
    <row r="468" spans="1:38" ht="13.5" customHeight="1" x14ac:dyDescent="0.3">
      <c r="A468" s="220"/>
      <c r="B468" s="220"/>
      <c r="C468" s="220"/>
      <c r="D468" s="220"/>
      <c r="E468" s="220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0"/>
      <c r="AA468" s="220"/>
      <c r="AB468" s="220"/>
      <c r="AC468" s="220"/>
      <c r="AD468" s="220"/>
      <c r="AE468" s="220"/>
      <c r="AF468" s="220"/>
      <c r="AG468" s="220"/>
      <c r="AH468" s="220"/>
      <c r="AI468" s="220"/>
      <c r="AJ468" s="220"/>
      <c r="AK468" s="220"/>
      <c r="AL468" s="220"/>
    </row>
    <row r="469" spans="1:38" ht="13.5" customHeight="1" x14ac:dyDescent="0.3">
      <c r="A469" s="220"/>
      <c r="B469" s="220"/>
      <c r="C469" s="220"/>
      <c r="D469" s="220"/>
      <c r="E469" s="220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0"/>
      <c r="AA469" s="220"/>
      <c r="AB469" s="220"/>
      <c r="AC469" s="220"/>
      <c r="AD469" s="220"/>
      <c r="AE469" s="220"/>
      <c r="AF469" s="220"/>
      <c r="AG469" s="220"/>
      <c r="AH469" s="220"/>
      <c r="AI469" s="220"/>
      <c r="AJ469" s="220"/>
      <c r="AK469" s="220"/>
      <c r="AL469" s="220"/>
    </row>
    <row r="470" spans="1:38" ht="13.5" customHeight="1" x14ac:dyDescent="0.3">
      <c r="A470" s="220"/>
      <c r="B470" s="220"/>
      <c r="C470" s="220"/>
      <c r="D470" s="220"/>
      <c r="E470" s="220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0"/>
      <c r="AA470" s="220"/>
      <c r="AB470" s="220"/>
      <c r="AC470" s="220"/>
      <c r="AD470" s="220"/>
      <c r="AE470" s="220"/>
      <c r="AF470" s="220"/>
      <c r="AG470" s="220"/>
      <c r="AH470" s="220"/>
      <c r="AI470" s="220"/>
      <c r="AJ470" s="220"/>
      <c r="AK470" s="220"/>
      <c r="AL470" s="220"/>
    </row>
    <row r="471" spans="1:38" ht="13.5" customHeight="1" x14ac:dyDescent="0.3">
      <c r="A471" s="220"/>
      <c r="B471" s="220"/>
      <c r="C471" s="220"/>
      <c r="D471" s="220"/>
      <c r="E471" s="220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0"/>
      <c r="AA471" s="220"/>
      <c r="AB471" s="220"/>
      <c r="AC471" s="220"/>
      <c r="AD471" s="220"/>
      <c r="AE471" s="220"/>
      <c r="AF471" s="220"/>
      <c r="AG471" s="220"/>
      <c r="AH471" s="220"/>
      <c r="AI471" s="220"/>
      <c r="AJ471" s="220"/>
      <c r="AK471" s="220"/>
      <c r="AL471" s="220"/>
    </row>
    <row r="472" spans="1:38" ht="13.5" customHeight="1" x14ac:dyDescent="0.3">
      <c r="A472" s="220"/>
      <c r="B472" s="220"/>
      <c r="C472" s="220"/>
      <c r="D472" s="220"/>
      <c r="E472" s="220"/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  <c r="Z472" s="220"/>
      <c r="AA472" s="220"/>
      <c r="AB472" s="220"/>
      <c r="AC472" s="220"/>
      <c r="AD472" s="220"/>
      <c r="AE472" s="220"/>
      <c r="AF472" s="220"/>
      <c r="AG472" s="220"/>
      <c r="AH472" s="220"/>
      <c r="AI472" s="220"/>
      <c r="AJ472" s="220"/>
      <c r="AK472" s="220"/>
      <c r="AL472" s="220"/>
    </row>
    <row r="473" spans="1:38" ht="13.5" customHeight="1" x14ac:dyDescent="0.3">
      <c r="A473" s="220"/>
      <c r="B473" s="220"/>
      <c r="C473" s="220"/>
      <c r="D473" s="220"/>
      <c r="E473" s="220"/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20"/>
      <c r="Z473" s="220"/>
      <c r="AA473" s="220"/>
      <c r="AB473" s="220"/>
      <c r="AC473" s="220"/>
      <c r="AD473" s="220"/>
      <c r="AE473" s="220"/>
      <c r="AF473" s="220"/>
      <c r="AG473" s="220"/>
      <c r="AH473" s="220"/>
      <c r="AI473" s="220"/>
      <c r="AJ473" s="220"/>
      <c r="AK473" s="220"/>
      <c r="AL473" s="220"/>
    </row>
    <row r="474" spans="1:38" ht="13.5" customHeight="1" x14ac:dyDescent="0.3">
      <c r="A474" s="220"/>
      <c r="B474" s="220"/>
      <c r="C474" s="220"/>
      <c r="D474" s="220"/>
      <c r="E474" s="220"/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20"/>
      <c r="Z474" s="220"/>
      <c r="AA474" s="220"/>
      <c r="AB474" s="220"/>
      <c r="AC474" s="220"/>
      <c r="AD474" s="220"/>
      <c r="AE474" s="220"/>
      <c r="AF474" s="220"/>
      <c r="AG474" s="220"/>
      <c r="AH474" s="220"/>
      <c r="AI474" s="220"/>
      <c r="AJ474" s="220"/>
      <c r="AK474" s="220"/>
      <c r="AL474" s="220"/>
    </row>
    <row r="475" spans="1:38" ht="13.5" customHeight="1" x14ac:dyDescent="0.3">
      <c r="A475" s="220"/>
      <c r="B475" s="220"/>
      <c r="C475" s="220"/>
      <c r="D475" s="220"/>
      <c r="E475" s="220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0"/>
      <c r="AA475" s="220"/>
      <c r="AB475" s="220"/>
      <c r="AC475" s="220"/>
      <c r="AD475" s="220"/>
      <c r="AE475" s="220"/>
      <c r="AF475" s="220"/>
      <c r="AG475" s="220"/>
      <c r="AH475" s="220"/>
      <c r="AI475" s="220"/>
      <c r="AJ475" s="220"/>
      <c r="AK475" s="220"/>
      <c r="AL475" s="220"/>
    </row>
    <row r="476" spans="1:38" ht="13.5" customHeight="1" x14ac:dyDescent="0.3">
      <c r="A476" s="220"/>
      <c r="B476" s="220"/>
      <c r="C476" s="220"/>
      <c r="D476" s="220"/>
      <c r="E476" s="220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0"/>
      <c r="AA476" s="220"/>
      <c r="AB476" s="220"/>
      <c r="AC476" s="220"/>
      <c r="AD476" s="220"/>
      <c r="AE476" s="220"/>
      <c r="AF476" s="220"/>
      <c r="AG476" s="220"/>
      <c r="AH476" s="220"/>
      <c r="AI476" s="220"/>
      <c r="AJ476" s="220"/>
      <c r="AK476" s="220"/>
      <c r="AL476" s="220"/>
    </row>
    <row r="477" spans="1:38" ht="13.5" customHeight="1" x14ac:dyDescent="0.3">
      <c r="A477" s="220"/>
      <c r="B477" s="220"/>
      <c r="C477" s="220"/>
      <c r="D477" s="220"/>
      <c r="E477" s="220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0"/>
      <c r="AA477" s="220"/>
      <c r="AB477" s="220"/>
      <c r="AC477" s="220"/>
      <c r="AD477" s="220"/>
      <c r="AE477" s="220"/>
      <c r="AF477" s="220"/>
      <c r="AG477" s="220"/>
      <c r="AH477" s="220"/>
      <c r="AI477" s="220"/>
      <c r="AJ477" s="220"/>
      <c r="AK477" s="220"/>
      <c r="AL477" s="220"/>
    </row>
    <row r="478" spans="1:38" ht="13.5" customHeight="1" x14ac:dyDescent="0.3">
      <c r="A478" s="220"/>
      <c r="B478" s="220"/>
      <c r="C478" s="220"/>
      <c r="D478" s="220"/>
      <c r="E478" s="220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0"/>
      <c r="AA478" s="220"/>
      <c r="AB478" s="220"/>
      <c r="AC478" s="220"/>
      <c r="AD478" s="220"/>
      <c r="AE478" s="220"/>
      <c r="AF478" s="220"/>
      <c r="AG478" s="220"/>
      <c r="AH478" s="220"/>
      <c r="AI478" s="220"/>
      <c r="AJ478" s="220"/>
      <c r="AK478" s="220"/>
      <c r="AL478" s="220"/>
    </row>
    <row r="479" spans="1:38" ht="13.5" customHeight="1" x14ac:dyDescent="0.3">
      <c r="A479" s="220"/>
      <c r="B479" s="220"/>
      <c r="C479" s="220"/>
      <c r="D479" s="220"/>
      <c r="E479" s="220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0"/>
      <c r="AA479" s="220"/>
      <c r="AB479" s="220"/>
      <c r="AC479" s="220"/>
      <c r="AD479" s="220"/>
      <c r="AE479" s="220"/>
      <c r="AF479" s="220"/>
      <c r="AG479" s="220"/>
      <c r="AH479" s="220"/>
      <c r="AI479" s="220"/>
      <c r="AJ479" s="220"/>
      <c r="AK479" s="220"/>
      <c r="AL479" s="220"/>
    </row>
    <row r="480" spans="1:38" ht="13.5" customHeight="1" x14ac:dyDescent="0.3">
      <c r="A480" s="220"/>
      <c r="B480" s="220"/>
      <c r="C480" s="220"/>
      <c r="D480" s="220"/>
      <c r="E480" s="220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0"/>
      <c r="AA480" s="220"/>
      <c r="AB480" s="220"/>
      <c r="AC480" s="220"/>
      <c r="AD480" s="220"/>
      <c r="AE480" s="220"/>
      <c r="AF480" s="220"/>
      <c r="AG480" s="220"/>
      <c r="AH480" s="220"/>
      <c r="AI480" s="220"/>
      <c r="AJ480" s="220"/>
      <c r="AK480" s="220"/>
      <c r="AL480" s="220"/>
    </row>
    <row r="481" spans="1:38" ht="13.5" customHeight="1" x14ac:dyDescent="0.3">
      <c r="A481" s="220"/>
      <c r="B481" s="220"/>
      <c r="C481" s="220"/>
      <c r="D481" s="220"/>
      <c r="E481" s="220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0"/>
      <c r="AA481" s="220"/>
      <c r="AB481" s="220"/>
      <c r="AC481" s="220"/>
      <c r="AD481" s="220"/>
      <c r="AE481" s="220"/>
      <c r="AF481" s="220"/>
      <c r="AG481" s="220"/>
      <c r="AH481" s="220"/>
      <c r="AI481" s="220"/>
      <c r="AJ481" s="220"/>
      <c r="AK481" s="220"/>
      <c r="AL481" s="220"/>
    </row>
    <row r="482" spans="1:38" ht="13.5" customHeight="1" x14ac:dyDescent="0.3">
      <c r="A482" s="220"/>
      <c r="B482" s="220"/>
      <c r="C482" s="220"/>
      <c r="D482" s="220"/>
      <c r="E482" s="220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0"/>
      <c r="AA482" s="220"/>
      <c r="AB482" s="220"/>
      <c r="AC482" s="220"/>
      <c r="AD482" s="220"/>
      <c r="AE482" s="220"/>
      <c r="AF482" s="220"/>
      <c r="AG482" s="220"/>
      <c r="AH482" s="220"/>
      <c r="AI482" s="220"/>
      <c r="AJ482" s="220"/>
      <c r="AK482" s="220"/>
      <c r="AL482" s="220"/>
    </row>
    <row r="483" spans="1:38" ht="13.5" customHeight="1" x14ac:dyDescent="0.3">
      <c r="A483" s="220"/>
      <c r="B483" s="220"/>
      <c r="C483" s="220"/>
      <c r="D483" s="220"/>
      <c r="E483" s="220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</row>
    <row r="484" spans="1:38" ht="13.5" customHeight="1" x14ac:dyDescent="0.3">
      <c r="A484" s="220"/>
      <c r="B484" s="220"/>
      <c r="C484" s="220"/>
      <c r="D484" s="220"/>
      <c r="E484" s="220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</row>
    <row r="485" spans="1:38" ht="13.5" customHeight="1" x14ac:dyDescent="0.3">
      <c r="A485" s="220"/>
      <c r="B485" s="220"/>
      <c r="C485" s="220"/>
      <c r="D485" s="220"/>
      <c r="E485" s="220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</row>
    <row r="486" spans="1:38" ht="13.5" customHeight="1" x14ac:dyDescent="0.3">
      <c r="A486" s="220"/>
      <c r="B486" s="220"/>
      <c r="C486" s="220"/>
      <c r="D486" s="220"/>
      <c r="E486" s="220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0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</row>
    <row r="487" spans="1:38" ht="13.5" customHeight="1" x14ac:dyDescent="0.3">
      <c r="A487" s="220"/>
      <c r="B487" s="220"/>
      <c r="C487" s="220"/>
      <c r="D487" s="220"/>
      <c r="E487" s="220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0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</row>
    <row r="488" spans="1:38" ht="13.5" customHeight="1" x14ac:dyDescent="0.3">
      <c r="A488" s="220"/>
      <c r="B488" s="220"/>
      <c r="C488" s="220"/>
      <c r="D488" s="220"/>
      <c r="E488" s="220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</row>
    <row r="489" spans="1:38" ht="13.5" customHeight="1" x14ac:dyDescent="0.3">
      <c r="A489" s="220"/>
      <c r="B489" s="220"/>
      <c r="C489" s="220"/>
      <c r="D489" s="220"/>
      <c r="E489" s="220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0"/>
      <c r="AA489" s="220"/>
      <c r="AB489" s="220"/>
      <c r="AC489" s="220"/>
      <c r="AD489" s="220"/>
      <c r="AE489" s="220"/>
      <c r="AF489" s="220"/>
      <c r="AG489" s="220"/>
      <c r="AH489" s="220"/>
      <c r="AI489" s="220"/>
      <c r="AJ489" s="220"/>
      <c r="AK489" s="220"/>
      <c r="AL489" s="220"/>
    </row>
    <row r="490" spans="1:38" ht="13.5" customHeight="1" x14ac:dyDescent="0.3">
      <c r="A490" s="220"/>
      <c r="B490" s="220"/>
      <c r="C490" s="220"/>
      <c r="D490" s="220"/>
      <c r="E490" s="220"/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  <c r="Z490" s="220"/>
      <c r="AA490" s="220"/>
      <c r="AB490" s="220"/>
      <c r="AC490" s="220"/>
      <c r="AD490" s="220"/>
      <c r="AE490" s="220"/>
      <c r="AF490" s="220"/>
      <c r="AG490" s="220"/>
      <c r="AH490" s="220"/>
      <c r="AI490" s="220"/>
      <c r="AJ490" s="220"/>
      <c r="AK490" s="220"/>
      <c r="AL490" s="220"/>
    </row>
    <row r="491" spans="1:38" ht="13.5" customHeight="1" x14ac:dyDescent="0.3">
      <c r="A491" s="220"/>
      <c r="B491" s="220"/>
      <c r="C491" s="220"/>
      <c r="D491" s="220"/>
      <c r="E491" s="220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  <c r="Z491" s="220"/>
      <c r="AA491" s="220"/>
      <c r="AB491" s="220"/>
      <c r="AC491" s="220"/>
      <c r="AD491" s="220"/>
      <c r="AE491" s="220"/>
      <c r="AF491" s="220"/>
      <c r="AG491" s="220"/>
      <c r="AH491" s="220"/>
      <c r="AI491" s="220"/>
      <c r="AJ491" s="220"/>
      <c r="AK491" s="220"/>
      <c r="AL491" s="220"/>
    </row>
    <row r="492" spans="1:38" ht="13.5" customHeight="1" x14ac:dyDescent="0.3">
      <c r="A492" s="220"/>
      <c r="B492" s="220"/>
      <c r="C492" s="220"/>
      <c r="D492" s="220"/>
      <c r="E492" s="220"/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  <c r="Z492" s="220"/>
      <c r="AA492" s="220"/>
      <c r="AB492" s="220"/>
      <c r="AC492" s="220"/>
      <c r="AD492" s="220"/>
      <c r="AE492" s="220"/>
      <c r="AF492" s="220"/>
      <c r="AG492" s="220"/>
      <c r="AH492" s="220"/>
      <c r="AI492" s="220"/>
      <c r="AJ492" s="220"/>
      <c r="AK492" s="220"/>
      <c r="AL492" s="220"/>
    </row>
    <row r="493" spans="1:38" ht="13.5" customHeight="1" x14ac:dyDescent="0.3">
      <c r="A493" s="220"/>
      <c r="B493" s="220"/>
      <c r="C493" s="220"/>
      <c r="D493" s="220"/>
      <c r="E493" s="220"/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  <c r="Z493" s="220"/>
      <c r="AA493" s="220"/>
      <c r="AB493" s="220"/>
      <c r="AC493" s="220"/>
      <c r="AD493" s="220"/>
      <c r="AE493" s="220"/>
      <c r="AF493" s="220"/>
      <c r="AG493" s="220"/>
      <c r="AH493" s="220"/>
      <c r="AI493" s="220"/>
      <c r="AJ493" s="220"/>
      <c r="AK493" s="220"/>
      <c r="AL493" s="220"/>
    </row>
    <row r="494" spans="1:38" ht="13.5" customHeight="1" x14ac:dyDescent="0.3">
      <c r="A494" s="220"/>
      <c r="B494" s="220"/>
      <c r="C494" s="220"/>
      <c r="D494" s="220"/>
      <c r="E494" s="220"/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  <c r="Z494" s="220"/>
      <c r="AA494" s="220"/>
      <c r="AB494" s="220"/>
      <c r="AC494" s="220"/>
      <c r="AD494" s="220"/>
      <c r="AE494" s="220"/>
      <c r="AF494" s="220"/>
      <c r="AG494" s="220"/>
      <c r="AH494" s="220"/>
      <c r="AI494" s="220"/>
      <c r="AJ494" s="220"/>
      <c r="AK494" s="220"/>
      <c r="AL494" s="220"/>
    </row>
    <row r="495" spans="1:38" ht="13.5" customHeight="1" x14ac:dyDescent="0.3">
      <c r="A495" s="220"/>
      <c r="B495" s="220"/>
      <c r="C495" s="220"/>
      <c r="D495" s="220"/>
      <c r="E495" s="220"/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  <c r="Z495" s="220"/>
      <c r="AA495" s="220"/>
      <c r="AB495" s="220"/>
      <c r="AC495" s="220"/>
      <c r="AD495" s="220"/>
      <c r="AE495" s="220"/>
      <c r="AF495" s="220"/>
      <c r="AG495" s="220"/>
      <c r="AH495" s="220"/>
      <c r="AI495" s="220"/>
      <c r="AJ495" s="220"/>
      <c r="AK495" s="220"/>
      <c r="AL495" s="220"/>
    </row>
    <row r="496" spans="1:38" ht="13.5" customHeight="1" x14ac:dyDescent="0.3">
      <c r="A496" s="220"/>
      <c r="B496" s="220"/>
      <c r="C496" s="220"/>
      <c r="D496" s="220"/>
      <c r="E496" s="220"/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  <c r="Z496" s="220"/>
      <c r="AA496" s="220"/>
      <c r="AB496" s="220"/>
      <c r="AC496" s="220"/>
      <c r="AD496" s="220"/>
      <c r="AE496" s="220"/>
      <c r="AF496" s="220"/>
      <c r="AG496" s="220"/>
      <c r="AH496" s="220"/>
      <c r="AI496" s="220"/>
      <c r="AJ496" s="220"/>
      <c r="AK496" s="220"/>
      <c r="AL496" s="220"/>
    </row>
    <row r="497" spans="1:38" ht="13.5" customHeight="1" x14ac:dyDescent="0.3">
      <c r="A497" s="220"/>
      <c r="B497" s="220"/>
      <c r="C497" s="220"/>
      <c r="D497" s="220"/>
      <c r="E497" s="220"/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  <c r="Z497" s="220"/>
      <c r="AA497" s="220"/>
      <c r="AB497" s="220"/>
      <c r="AC497" s="220"/>
      <c r="AD497" s="220"/>
      <c r="AE497" s="220"/>
      <c r="AF497" s="220"/>
      <c r="AG497" s="220"/>
      <c r="AH497" s="220"/>
      <c r="AI497" s="220"/>
      <c r="AJ497" s="220"/>
      <c r="AK497" s="220"/>
      <c r="AL497" s="220"/>
    </row>
    <row r="498" spans="1:38" ht="13.5" customHeight="1" x14ac:dyDescent="0.3">
      <c r="A498" s="220"/>
      <c r="B498" s="220"/>
      <c r="C498" s="220"/>
      <c r="D498" s="220"/>
      <c r="E498" s="220"/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20"/>
      <c r="Z498" s="220"/>
      <c r="AA498" s="220"/>
      <c r="AB498" s="220"/>
      <c r="AC498" s="220"/>
      <c r="AD498" s="220"/>
      <c r="AE498" s="220"/>
      <c r="AF498" s="220"/>
      <c r="AG498" s="220"/>
      <c r="AH498" s="220"/>
      <c r="AI498" s="220"/>
      <c r="AJ498" s="220"/>
      <c r="AK498" s="220"/>
      <c r="AL498" s="220"/>
    </row>
    <row r="499" spans="1:38" ht="13.5" customHeight="1" x14ac:dyDescent="0.3">
      <c r="A499" s="220"/>
      <c r="B499" s="220"/>
      <c r="C499" s="220"/>
      <c r="D499" s="220"/>
      <c r="E499" s="220"/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20"/>
      <c r="Z499" s="220"/>
      <c r="AA499" s="220"/>
      <c r="AB499" s="220"/>
      <c r="AC499" s="220"/>
      <c r="AD499" s="220"/>
      <c r="AE499" s="220"/>
      <c r="AF499" s="220"/>
      <c r="AG499" s="220"/>
      <c r="AH499" s="220"/>
      <c r="AI499" s="220"/>
      <c r="AJ499" s="220"/>
      <c r="AK499" s="220"/>
      <c r="AL499" s="220"/>
    </row>
    <row r="500" spans="1:38" ht="13.5" customHeight="1" x14ac:dyDescent="0.3">
      <c r="A500" s="220"/>
      <c r="B500" s="220"/>
      <c r="C500" s="220"/>
      <c r="D500" s="220"/>
      <c r="E500" s="220"/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20"/>
      <c r="Z500" s="220"/>
      <c r="AA500" s="220"/>
      <c r="AB500" s="220"/>
      <c r="AC500" s="220"/>
      <c r="AD500" s="220"/>
      <c r="AE500" s="220"/>
      <c r="AF500" s="220"/>
      <c r="AG500" s="220"/>
      <c r="AH500" s="220"/>
      <c r="AI500" s="220"/>
      <c r="AJ500" s="220"/>
      <c r="AK500" s="220"/>
      <c r="AL500" s="220"/>
    </row>
    <row r="501" spans="1:38" ht="13.5" customHeight="1" x14ac:dyDescent="0.3">
      <c r="A501" s="220"/>
      <c r="B501" s="220"/>
      <c r="C501" s="220"/>
      <c r="D501" s="220"/>
      <c r="E501" s="220"/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20"/>
      <c r="Z501" s="220"/>
      <c r="AA501" s="220"/>
      <c r="AB501" s="220"/>
      <c r="AC501" s="220"/>
      <c r="AD501" s="220"/>
      <c r="AE501" s="220"/>
      <c r="AF501" s="220"/>
      <c r="AG501" s="220"/>
      <c r="AH501" s="220"/>
      <c r="AI501" s="220"/>
      <c r="AJ501" s="220"/>
      <c r="AK501" s="220"/>
      <c r="AL501" s="220"/>
    </row>
    <row r="502" spans="1:38" ht="13.5" customHeight="1" x14ac:dyDescent="0.3">
      <c r="A502" s="220"/>
      <c r="B502" s="220"/>
      <c r="C502" s="220"/>
      <c r="D502" s="220"/>
      <c r="E502" s="220"/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20"/>
      <c r="Z502" s="220"/>
      <c r="AA502" s="220"/>
      <c r="AB502" s="220"/>
      <c r="AC502" s="220"/>
      <c r="AD502" s="220"/>
      <c r="AE502" s="220"/>
      <c r="AF502" s="220"/>
      <c r="AG502" s="220"/>
      <c r="AH502" s="220"/>
      <c r="AI502" s="220"/>
      <c r="AJ502" s="220"/>
      <c r="AK502" s="220"/>
      <c r="AL502" s="220"/>
    </row>
    <row r="503" spans="1:38" ht="13.5" customHeight="1" x14ac:dyDescent="0.3">
      <c r="A503" s="220"/>
      <c r="B503" s="220"/>
      <c r="C503" s="220"/>
      <c r="D503" s="220"/>
      <c r="E503" s="220"/>
      <c r="F503" s="220"/>
      <c r="G503" s="220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20"/>
      <c r="Z503" s="220"/>
      <c r="AA503" s="220"/>
      <c r="AB503" s="220"/>
      <c r="AC503" s="220"/>
      <c r="AD503" s="220"/>
      <c r="AE503" s="220"/>
      <c r="AF503" s="220"/>
      <c r="AG503" s="220"/>
      <c r="AH503" s="220"/>
      <c r="AI503" s="220"/>
      <c r="AJ503" s="220"/>
      <c r="AK503" s="220"/>
      <c r="AL503" s="220"/>
    </row>
    <row r="504" spans="1:38" ht="13.5" customHeight="1" x14ac:dyDescent="0.3">
      <c r="A504" s="220"/>
      <c r="B504" s="220"/>
      <c r="C504" s="220"/>
      <c r="D504" s="220"/>
      <c r="E504" s="220"/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20"/>
      <c r="Z504" s="220"/>
      <c r="AA504" s="220"/>
      <c r="AB504" s="220"/>
      <c r="AC504" s="220"/>
      <c r="AD504" s="220"/>
      <c r="AE504" s="220"/>
      <c r="AF504" s="220"/>
      <c r="AG504" s="220"/>
      <c r="AH504" s="220"/>
      <c r="AI504" s="220"/>
      <c r="AJ504" s="220"/>
      <c r="AK504" s="220"/>
      <c r="AL504" s="220"/>
    </row>
    <row r="505" spans="1:38" ht="13.5" customHeight="1" x14ac:dyDescent="0.3">
      <c r="A505" s="220"/>
      <c r="B505" s="220"/>
      <c r="C505" s="220"/>
      <c r="D505" s="220"/>
      <c r="E505" s="220"/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20"/>
      <c r="Z505" s="220"/>
      <c r="AA505" s="220"/>
      <c r="AB505" s="220"/>
      <c r="AC505" s="220"/>
      <c r="AD505" s="220"/>
      <c r="AE505" s="220"/>
      <c r="AF505" s="220"/>
      <c r="AG505" s="220"/>
      <c r="AH505" s="220"/>
      <c r="AI505" s="220"/>
      <c r="AJ505" s="220"/>
      <c r="AK505" s="220"/>
      <c r="AL505" s="220"/>
    </row>
    <row r="506" spans="1:38" ht="13.5" customHeight="1" x14ac:dyDescent="0.3">
      <c r="A506" s="220"/>
      <c r="B506" s="220"/>
      <c r="C506" s="220"/>
      <c r="D506" s="220"/>
      <c r="E506" s="220"/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20"/>
      <c r="Z506" s="220"/>
      <c r="AA506" s="220"/>
      <c r="AB506" s="220"/>
      <c r="AC506" s="220"/>
      <c r="AD506" s="220"/>
      <c r="AE506" s="220"/>
      <c r="AF506" s="220"/>
      <c r="AG506" s="220"/>
      <c r="AH506" s="220"/>
      <c r="AI506" s="220"/>
      <c r="AJ506" s="220"/>
      <c r="AK506" s="220"/>
      <c r="AL506" s="220"/>
    </row>
    <row r="507" spans="1:38" ht="13.5" customHeight="1" x14ac:dyDescent="0.3">
      <c r="A507" s="220"/>
      <c r="B507" s="220"/>
      <c r="C507" s="220"/>
      <c r="D507" s="220"/>
      <c r="E507" s="220"/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20"/>
      <c r="Z507" s="220"/>
      <c r="AA507" s="220"/>
      <c r="AB507" s="220"/>
      <c r="AC507" s="220"/>
      <c r="AD507" s="220"/>
      <c r="AE507" s="220"/>
      <c r="AF507" s="220"/>
      <c r="AG507" s="220"/>
      <c r="AH507" s="220"/>
      <c r="AI507" s="220"/>
      <c r="AJ507" s="220"/>
      <c r="AK507" s="220"/>
      <c r="AL507" s="220"/>
    </row>
    <row r="508" spans="1:38" ht="13.5" customHeight="1" x14ac:dyDescent="0.3">
      <c r="A508" s="220"/>
      <c r="B508" s="220"/>
      <c r="C508" s="220"/>
      <c r="D508" s="220"/>
      <c r="E508" s="220"/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20"/>
      <c r="Z508" s="220"/>
      <c r="AA508" s="220"/>
      <c r="AB508" s="220"/>
      <c r="AC508" s="220"/>
      <c r="AD508" s="220"/>
      <c r="AE508" s="220"/>
      <c r="AF508" s="220"/>
      <c r="AG508" s="220"/>
      <c r="AH508" s="220"/>
      <c r="AI508" s="220"/>
      <c r="AJ508" s="220"/>
      <c r="AK508" s="220"/>
      <c r="AL508" s="220"/>
    </row>
    <row r="509" spans="1:38" ht="13.5" customHeight="1" x14ac:dyDescent="0.3">
      <c r="A509" s="220"/>
      <c r="B509" s="220"/>
      <c r="C509" s="220"/>
      <c r="D509" s="220"/>
      <c r="E509" s="220"/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20"/>
      <c r="Z509" s="220"/>
      <c r="AA509" s="220"/>
      <c r="AB509" s="220"/>
      <c r="AC509" s="220"/>
      <c r="AD509" s="220"/>
      <c r="AE509" s="220"/>
      <c r="AF509" s="220"/>
      <c r="AG509" s="220"/>
      <c r="AH509" s="220"/>
      <c r="AI509" s="220"/>
      <c r="AJ509" s="220"/>
      <c r="AK509" s="220"/>
      <c r="AL509" s="220"/>
    </row>
    <row r="510" spans="1:38" ht="13.5" customHeight="1" x14ac:dyDescent="0.3">
      <c r="A510" s="220"/>
      <c r="B510" s="220"/>
      <c r="C510" s="220"/>
      <c r="D510" s="220"/>
      <c r="E510" s="220"/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  <c r="Z510" s="220"/>
      <c r="AA510" s="220"/>
      <c r="AB510" s="220"/>
      <c r="AC510" s="220"/>
      <c r="AD510" s="220"/>
      <c r="AE510" s="220"/>
      <c r="AF510" s="220"/>
      <c r="AG510" s="220"/>
      <c r="AH510" s="220"/>
      <c r="AI510" s="220"/>
      <c r="AJ510" s="220"/>
      <c r="AK510" s="220"/>
      <c r="AL510" s="220"/>
    </row>
    <row r="511" spans="1:38" ht="13.5" customHeight="1" x14ac:dyDescent="0.3">
      <c r="A511" s="220"/>
      <c r="B511" s="220"/>
      <c r="C511" s="220"/>
      <c r="D511" s="220"/>
      <c r="E511" s="220"/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0"/>
      <c r="AA511" s="220"/>
      <c r="AB511" s="220"/>
      <c r="AC511" s="220"/>
      <c r="AD511" s="220"/>
      <c r="AE511" s="220"/>
      <c r="AF511" s="220"/>
      <c r="AG511" s="220"/>
      <c r="AH511" s="220"/>
      <c r="AI511" s="220"/>
      <c r="AJ511" s="220"/>
      <c r="AK511" s="220"/>
      <c r="AL511" s="220"/>
    </row>
    <row r="512" spans="1:38" ht="13.5" customHeight="1" x14ac:dyDescent="0.3">
      <c r="A512" s="220"/>
      <c r="B512" s="220"/>
      <c r="C512" s="220"/>
      <c r="D512" s="220"/>
      <c r="E512" s="220"/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  <c r="Z512" s="220"/>
      <c r="AA512" s="220"/>
      <c r="AB512" s="220"/>
      <c r="AC512" s="220"/>
      <c r="AD512" s="220"/>
      <c r="AE512" s="220"/>
      <c r="AF512" s="220"/>
      <c r="AG512" s="220"/>
      <c r="AH512" s="220"/>
      <c r="AI512" s="220"/>
      <c r="AJ512" s="220"/>
      <c r="AK512" s="220"/>
      <c r="AL512" s="220"/>
    </row>
    <row r="513" spans="1:38" ht="13.5" customHeight="1" x14ac:dyDescent="0.3">
      <c r="A513" s="220"/>
      <c r="B513" s="220"/>
      <c r="C513" s="220"/>
      <c r="D513" s="220"/>
      <c r="E513" s="220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  <c r="Z513" s="220"/>
      <c r="AA513" s="220"/>
      <c r="AB513" s="220"/>
      <c r="AC513" s="220"/>
      <c r="AD513" s="220"/>
      <c r="AE513" s="220"/>
      <c r="AF513" s="220"/>
      <c r="AG513" s="220"/>
      <c r="AH513" s="220"/>
      <c r="AI513" s="220"/>
      <c r="AJ513" s="220"/>
      <c r="AK513" s="220"/>
      <c r="AL513" s="220"/>
    </row>
    <row r="514" spans="1:38" ht="13.5" customHeight="1" x14ac:dyDescent="0.3">
      <c r="A514" s="220"/>
      <c r="B514" s="220"/>
      <c r="C514" s="220"/>
      <c r="D514" s="220"/>
      <c r="E514" s="220"/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  <c r="Z514" s="220"/>
      <c r="AA514" s="220"/>
      <c r="AB514" s="220"/>
      <c r="AC514" s="220"/>
      <c r="AD514" s="220"/>
      <c r="AE514" s="220"/>
      <c r="AF514" s="220"/>
      <c r="AG514" s="220"/>
      <c r="AH514" s="220"/>
      <c r="AI514" s="220"/>
      <c r="AJ514" s="220"/>
      <c r="AK514" s="220"/>
      <c r="AL514" s="220"/>
    </row>
    <row r="515" spans="1:38" ht="13.5" customHeight="1" x14ac:dyDescent="0.3">
      <c r="A515" s="220"/>
      <c r="B515" s="220"/>
      <c r="C515" s="220"/>
      <c r="D515" s="220"/>
      <c r="E515" s="220"/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  <c r="Z515" s="220"/>
      <c r="AA515" s="220"/>
      <c r="AB515" s="220"/>
      <c r="AC515" s="220"/>
      <c r="AD515" s="220"/>
      <c r="AE515" s="220"/>
      <c r="AF515" s="220"/>
      <c r="AG515" s="220"/>
      <c r="AH515" s="220"/>
      <c r="AI515" s="220"/>
      <c r="AJ515" s="220"/>
      <c r="AK515" s="220"/>
      <c r="AL515" s="220"/>
    </row>
    <row r="516" spans="1:38" ht="13.5" customHeight="1" x14ac:dyDescent="0.3">
      <c r="A516" s="220"/>
      <c r="B516" s="220"/>
      <c r="C516" s="220"/>
      <c r="D516" s="220"/>
      <c r="E516" s="220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  <c r="Z516" s="220"/>
      <c r="AA516" s="220"/>
      <c r="AB516" s="220"/>
      <c r="AC516" s="220"/>
      <c r="AD516" s="220"/>
      <c r="AE516" s="220"/>
      <c r="AF516" s="220"/>
      <c r="AG516" s="220"/>
      <c r="AH516" s="220"/>
      <c r="AI516" s="220"/>
      <c r="AJ516" s="220"/>
      <c r="AK516" s="220"/>
      <c r="AL516" s="220"/>
    </row>
    <row r="517" spans="1:38" ht="13.5" customHeight="1" x14ac:dyDescent="0.3">
      <c r="A517" s="220"/>
      <c r="B517" s="220"/>
      <c r="C517" s="220"/>
      <c r="D517" s="220"/>
      <c r="E517" s="220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20"/>
      <c r="Z517" s="220"/>
      <c r="AA517" s="220"/>
      <c r="AB517" s="220"/>
      <c r="AC517" s="220"/>
      <c r="AD517" s="220"/>
      <c r="AE517" s="220"/>
      <c r="AF517" s="220"/>
      <c r="AG517" s="220"/>
      <c r="AH517" s="220"/>
      <c r="AI517" s="220"/>
      <c r="AJ517" s="220"/>
      <c r="AK517" s="220"/>
      <c r="AL517" s="220"/>
    </row>
    <row r="518" spans="1:38" ht="13.5" customHeight="1" x14ac:dyDescent="0.3">
      <c r="A518" s="220"/>
      <c r="B518" s="220"/>
      <c r="C518" s="220"/>
      <c r="D518" s="220"/>
      <c r="E518" s="220"/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20"/>
      <c r="Z518" s="220"/>
      <c r="AA518" s="220"/>
      <c r="AB518" s="220"/>
      <c r="AC518" s="220"/>
      <c r="AD518" s="220"/>
      <c r="AE518" s="220"/>
      <c r="AF518" s="220"/>
      <c r="AG518" s="220"/>
      <c r="AH518" s="220"/>
      <c r="AI518" s="220"/>
      <c r="AJ518" s="220"/>
      <c r="AK518" s="220"/>
      <c r="AL518" s="220"/>
    </row>
    <row r="519" spans="1:38" ht="13.5" customHeight="1" x14ac:dyDescent="0.3">
      <c r="A519" s="220"/>
      <c r="B519" s="220"/>
      <c r="C519" s="220"/>
      <c r="D519" s="220"/>
      <c r="E519" s="220"/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20"/>
      <c r="Z519" s="220"/>
      <c r="AA519" s="220"/>
      <c r="AB519" s="220"/>
      <c r="AC519" s="220"/>
      <c r="AD519" s="220"/>
      <c r="AE519" s="220"/>
      <c r="AF519" s="220"/>
      <c r="AG519" s="220"/>
      <c r="AH519" s="220"/>
      <c r="AI519" s="220"/>
      <c r="AJ519" s="220"/>
      <c r="AK519" s="220"/>
      <c r="AL519" s="220"/>
    </row>
    <row r="520" spans="1:38" ht="13.5" customHeight="1" x14ac:dyDescent="0.3">
      <c r="A520" s="220"/>
      <c r="B520" s="220"/>
      <c r="C520" s="220"/>
      <c r="D520" s="220"/>
      <c r="E520" s="220"/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20"/>
      <c r="Z520" s="220"/>
      <c r="AA520" s="220"/>
      <c r="AB520" s="220"/>
      <c r="AC520" s="220"/>
      <c r="AD520" s="220"/>
      <c r="AE520" s="220"/>
      <c r="AF520" s="220"/>
      <c r="AG520" s="220"/>
      <c r="AH520" s="220"/>
      <c r="AI520" s="220"/>
      <c r="AJ520" s="220"/>
      <c r="AK520" s="220"/>
      <c r="AL520" s="220"/>
    </row>
    <row r="521" spans="1:38" ht="13.5" customHeight="1" x14ac:dyDescent="0.3">
      <c r="A521" s="220"/>
      <c r="B521" s="220"/>
      <c r="C521" s="220"/>
      <c r="D521" s="220"/>
      <c r="E521" s="220"/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20"/>
      <c r="Z521" s="220"/>
      <c r="AA521" s="220"/>
      <c r="AB521" s="220"/>
      <c r="AC521" s="220"/>
      <c r="AD521" s="220"/>
      <c r="AE521" s="220"/>
      <c r="AF521" s="220"/>
      <c r="AG521" s="220"/>
      <c r="AH521" s="220"/>
      <c r="AI521" s="220"/>
      <c r="AJ521" s="220"/>
      <c r="AK521" s="220"/>
      <c r="AL521" s="220"/>
    </row>
    <row r="522" spans="1:38" ht="13.5" customHeight="1" x14ac:dyDescent="0.3">
      <c r="A522" s="220"/>
      <c r="B522" s="220"/>
      <c r="C522" s="220"/>
      <c r="D522" s="220"/>
      <c r="E522" s="220"/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20"/>
      <c r="Z522" s="220"/>
      <c r="AA522" s="220"/>
      <c r="AB522" s="220"/>
      <c r="AC522" s="220"/>
      <c r="AD522" s="220"/>
      <c r="AE522" s="220"/>
      <c r="AF522" s="220"/>
      <c r="AG522" s="220"/>
      <c r="AH522" s="220"/>
      <c r="AI522" s="220"/>
      <c r="AJ522" s="220"/>
      <c r="AK522" s="220"/>
      <c r="AL522" s="220"/>
    </row>
    <row r="523" spans="1:38" ht="13.5" customHeight="1" x14ac:dyDescent="0.3">
      <c r="A523" s="220"/>
      <c r="B523" s="220"/>
      <c r="C523" s="220"/>
      <c r="D523" s="220"/>
      <c r="E523" s="220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20"/>
      <c r="Z523" s="220"/>
      <c r="AA523" s="220"/>
      <c r="AB523" s="220"/>
      <c r="AC523" s="220"/>
      <c r="AD523" s="220"/>
      <c r="AE523" s="220"/>
      <c r="AF523" s="220"/>
      <c r="AG523" s="220"/>
      <c r="AH523" s="220"/>
      <c r="AI523" s="220"/>
      <c r="AJ523" s="220"/>
      <c r="AK523" s="220"/>
      <c r="AL523" s="220"/>
    </row>
    <row r="524" spans="1:38" ht="13.5" customHeight="1" x14ac:dyDescent="0.3">
      <c r="A524" s="220"/>
      <c r="B524" s="220"/>
      <c r="C524" s="220"/>
      <c r="D524" s="220"/>
      <c r="E524" s="220"/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20"/>
      <c r="Z524" s="220"/>
      <c r="AA524" s="220"/>
      <c r="AB524" s="220"/>
      <c r="AC524" s="220"/>
      <c r="AD524" s="220"/>
      <c r="AE524" s="220"/>
      <c r="AF524" s="220"/>
      <c r="AG524" s="220"/>
      <c r="AH524" s="220"/>
      <c r="AI524" s="220"/>
      <c r="AJ524" s="220"/>
      <c r="AK524" s="220"/>
      <c r="AL524" s="220"/>
    </row>
    <row r="525" spans="1:38" ht="13.5" customHeight="1" x14ac:dyDescent="0.3">
      <c r="A525" s="220"/>
      <c r="B525" s="220"/>
      <c r="C525" s="220"/>
      <c r="D525" s="220"/>
      <c r="E525" s="220"/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20"/>
      <c r="Z525" s="220"/>
      <c r="AA525" s="220"/>
      <c r="AB525" s="220"/>
      <c r="AC525" s="220"/>
      <c r="AD525" s="220"/>
      <c r="AE525" s="220"/>
      <c r="AF525" s="220"/>
      <c r="AG525" s="220"/>
      <c r="AH525" s="220"/>
      <c r="AI525" s="220"/>
      <c r="AJ525" s="220"/>
      <c r="AK525" s="220"/>
      <c r="AL525" s="220"/>
    </row>
    <row r="526" spans="1:38" ht="13.5" customHeight="1" x14ac:dyDescent="0.3">
      <c r="A526" s="220"/>
      <c r="B526" s="220"/>
      <c r="C526" s="220"/>
      <c r="D526" s="220"/>
      <c r="E526" s="220"/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20"/>
      <c r="Z526" s="220"/>
      <c r="AA526" s="220"/>
      <c r="AB526" s="220"/>
      <c r="AC526" s="220"/>
      <c r="AD526" s="220"/>
      <c r="AE526" s="220"/>
      <c r="AF526" s="220"/>
      <c r="AG526" s="220"/>
      <c r="AH526" s="220"/>
      <c r="AI526" s="220"/>
      <c r="AJ526" s="220"/>
      <c r="AK526" s="220"/>
      <c r="AL526" s="220"/>
    </row>
    <row r="527" spans="1:38" ht="13.5" customHeight="1" x14ac:dyDescent="0.3">
      <c r="A527" s="220"/>
      <c r="B527" s="220"/>
      <c r="C527" s="220"/>
      <c r="D527" s="220"/>
      <c r="E527" s="220"/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20"/>
      <c r="Z527" s="220"/>
      <c r="AA527" s="220"/>
      <c r="AB527" s="220"/>
      <c r="AC527" s="220"/>
      <c r="AD527" s="220"/>
      <c r="AE527" s="220"/>
      <c r="AF527" s="220"/>
      <c r="AG527" s="220"/>
      <c r="AH527" s="220"/>
      <c r="AI527" s="220"/>
      <c r="AJ527" s="220"/>
      <c r="AK527" s="220"/>
      <c r="AL527" s="220"/>
    </row>
    <row r="528" spans="1:38" ht="13.5" customHeight="1" x14ac:dyDescent="0.3">
      <c r="A528" s="220"/>
      <c r="B528" s="220"/>
      <c r="C528" s="220"/>
      <c r="D528" s="220"/>
      <c r="E528" s="220"/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20"/>
      <c r="Z528" s="220"/>
      <c r="AA528" s="220"/>
      <c r="AB528" s="220"/>
      <c r="AC528" s="220"/>
      <c r="AD528" s="220"/>
      <c r="AE528" s="220"/>
      <c r="AF528" s="220"/>
      <c r="AG528" s="220"/>
      <c r="AH528" s="220"/>
      <c r="AI528" s="220"/>
      <c r="AJ528" s="220"/>
      <c r="AK528" s="220"/>
      <c r="AL528" s="220"/>
    </row>
    <row r="529" spans="1:38" ht="13.5" customHeight="1" x14ac:dyDescent="0.3">
      <c r="A529" s="220"/>
      <c r="B529" s="220"/>
      <c r="C529" s="220"/>
      <c r="D529" s="220"/>
      <c r="E529" s="220"/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20"/>
      <c r="Z529" s="220"/>
      <c r="AA529" s="220"/>
      <c r="AB529" s="220"/>
      <c r="AC529" s="220"/>
      <c r="AD529" s="220"/>
      <c r="AE529" s="220"/>
      <c r="AF529" s="220"/>
      <c r="AG529" s="220"/>
      <c r="AH529" s="220"/>
      <c r="AI529" s="220"/>
      <c r="AJ529" s="220"/>
      <c r="AK529" s="220"/>
      <c r="AL529" s="220"/>
    </row>
    <row r="530" spans="1:38" ht="13.5" customHeight="1" x14ac:dyDescent="0.3">
      <c r="A530" s="220"/>
      <c r="B530" s="220"/>
      <c r="C530" s="220"/>
      <c r="D530" s="220"/>
      <c r="E530" s="220"/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20"/>
      <c r="Z530" s="220"/>
      <c r="AA530" s="220"/>
      <c r="AB530" s="220"/>
      <c r="AC530" s="220"/>
      <c r="AD530" s="220"/>
      <c r="AE530" s="220"/>
      <c r="AF530" s="220"/>
      <c r="AG530" s="220"/>
      <c r="AH530" s="220"/>
      <c r="AI530" s="220"/>
      <c r="AJ530" s="220"/>
      <c r="AK530" s="220"/>
      <c r="AL530" s="220"/>
    </row>
    <row r="531" spans="1:38" ht="13.5" customHeight="1" x14ac:dyDescent="0.3">
      <c r="A531" s="220"/>
      <c r="B531" s="220"/>
      <c r="C531" s="220"/>
      <c r="D531" s="220"/>
      <c r="E531" s="220"/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  <c r="Z531" s="220"/>
      <c r="AA531" s="220"/>
      <c r="AB531" s="220"/>
      <c r="AC531" s="220"/>
      <c r="AD531" s="220"/>
      <c r="AE531" s="220"/>
      <c r="AF531" s="220"/>
      <c r="AG531" s="220"/>
      <c r="AH531" s="220"/>
      <c r="AI531" s="220"/>
      <c r="AJ531" s="220"/>
      <c r="AK531" s="220"/>
      <c r="AL531" s="220"/>
    </row>
    <row r="532" spans="1:38" ht="13.5" customHeight="1" x14ac:dyDescent="0.3">
      <c r="A532" s="220"/>
      <c r="B532" s="220"/>
      <c r="C532" s="220"/>
      <c r="D532" s="220"/>
      <c r="E532" s="220"/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  <c r="Z532" s="220"/>
      <c r="AA532" s="220"/>
      <c r="AB532" s="220"/>
      <c r="AC532" s="220"/>
      <c r="AD532" s="220"/>
      <c r="AE532" s="220"/>
      <c r="AF532" s="220"/>
      <c r="AG532" s="220"/>
      <c r="AH532" s="220"/>
      <c r="AI532" s="220"/>
      <c r="AJ532" s="220"/>
      <c r="AK532" s="220"/>
      <c r="AL532" s="220"/>
    </row>
    <row r="533" spans="1:38" ht="13.5" customHeight="1" x14ac:dyDescent="0.3">
      <c r="A533" s="220"/>
      <c r="B533" s="220"/>
      <c r="C533" s="220"/>
      <c r="D533" s="220"/>
      <c r="E533" s="220"/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20"/>
      <c r="Z533" s="220"/>
      <c r="AA533" s="220"/>
      <c r="AB533" s="220"/>
      <c r="AC533" s="220"/>
      <c r="AD533" s="220"/>
      <c r="AE533" s="220"/>
      <c r="AF533" s="220"/>
      <c r="AG533" s="220"/>
      <c r="AH533" s="220"/>
      <c r="AI533" s="220"/>
      <c r="AJ533" s="220"/>
      <c r="AK533" s="220"/>
      <c r="AL533" s="220"/>
    </row>
    <row r="534" spans="1:38" ht="13.5" customHeight="1" x14ac:dyDescent="0.3">
      <c r="A534" s="220"/>
      <c r="B534" s="220"/>
      <c r="C534" s="220"/>
      <c r="D534" s="220"/>
      <c r="E534" s="220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20"/>
      <c r="Z534" s="220"/>
      <c r="AA534" s="220"/>
      <c r="AB534" s="220"/>
      <c r="AC534" s="220"/>
      <c r="AD534" s="220"/>
      <c r="AE534" s="220"/>
      <c r="AF534" s="220"/>
      <c r="AG534" s="220"/>
      <c r="AH534" s="220"/>
      <c r="AI534" s="220"/>
      <c r="AJ534" s="220"/>
      <c r="AK534" s="220"/>
      <c r="AL534" s="220"/>
    </row>
    <row r="535" spans="1:38" ht="13.5" customHeight="1" x14ac:dyDescent="0.3">
      <c r="A535" s="220"/>
      <c r="B535" s="220"/>
      <c r="C535" s="220"/>
      <c r="D535" s="220"/>
      <c r="E535" s="220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20"/>
      <c r="Z535" s="220"/>
      <c r="AA535" s="220"/>
      <c r="AB535" s="220"/>
      <c r="AC535" s="220"/>
      <c r="AD535" s="220"/>
      <c r="AE535" s="220"/>
      <c r="AF535" s="220"/>
      <c r="AG535" s="220"/>
      <c r="AH535" s="220"/>
      <c r="AI535" s="220"/>
      <c r="AJ535" s="220"/>
      <c r="AK535" s="220"/>
      <c r="AL535" s="220"/>
    </row>
    <row r="536" spans="1:38" ht="13.5" customHeight="1" x14ac:dyDescent="0.3">
      <c r="A536" s="220"/>
      <c r="B536" s="220"/>
      <c r="C536" s="220"/>
      <c r="D536" s="220"/>
      <c r="E536" s="220"/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20"/>
      <c r="Z536" s="220"/>
      <c r="AA536" s="220"/>
      <c r="AB536" s="220"/>
      <c r="AC536" s="220"/>
      <c r="AD536" s="220"/>
      <c r="AE536" s="220"/>
      <c r="AF536" s="220"/>
      <c r="AG536" s="220"/>
      <c r="AH536" s="220"/>
      <c r="AI536" s="220"/>
      <c r="AJ536" s="220"/>
      <c r="AK536" s="220"/>
      <c r="AL536" s="220"/>
    </row>
    <row r="537" spans="1:38" ht="13.5" customHeight="1" x14ac:dyDescent="0.3">
      <c r="A537" s="220"/>
      <c r="B537" s="220"/>
      <c r="C537" s="220"/>
      <c r="D537" s="220"/>
      <c r="E537" s="220"/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20"/>
      <c r="Z537" s="220"/>
      <c r="AA537" s="220"/>
      <c r="AB537" s="220"/>
      <c r="AC537" s="220"/>
      <c r="AD537" s="220"/>
      <c r="AE537" s="220"/>
      <c r="AF537" s="220"/>
      <c r="AG537" s="220"/>
      <c r="AH537" s="220"/>
      <c r="AI537" s="220"/>
      <c r="AJ537" s="220"/>
      <c r="AK537" s="220"/>
      <c r="AL537" s="220"/>
    </row>
    <row r="538" spans="1:38" ht="13.5" customHeight="1" x14ac:dyDescent="0.3">
      <c r="A538" s="220"/>
      <c r="B538" s="220"/>
      <c r="C538" s="220"/>
      <c r="D538" s="220"/>
      <c r="E538" s="220"/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20"/>
      <c r="Z538" s="220"/>
      <c r="AA538" s="220"/>
      <c r="AB538" s="220"/>
      <c r="AC538" s="220"/>
      <c r="AD538" s="220"/>
      <c r="AE538" s="220"/>
      <c r="AF538" s="220"/>
      <c r="AG538" s="220"/>
      <c r="AH538" s="220"/>
      <c r="AI538" s="220"/>
      <c r="AJ538" s="220"/>
      <c r="AK538" s="220"/>
      <c r="AL538" s="220"/>
    </row>
    <row r="539" spans="1:38" ht="13.5" customHeight="1" x14ac:dyDescent="0.3">
      <c r="A539" s="220"/>
      <c r="B539" s="220"/>
      <c r="C539" s="220"/>
      <c r="D539" s="220"/>
      <c r="E539" s="220"/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20"/>
      <c r="Z539" s="220"/>
      <c r="AA539" s="220"/>
      <c r="AB539" s="220"/>
      <c r="AC539" s="220"/>
      <c r="AD539" s="220"/>
      <c r="AE539" s="220"/>
      <c r="AF539" s="220"/>
      <c r="AG539" s="220"/>
      <c r="AH539" s="220"/>
      <c r="AI539" s="220"/>
      <c r="AJ539" s="220"/>
      <c r="AK539" s="220"/>
      <c r="AL539" s="220"/>
    </row>
    <row r="540" spans="1:38" ht="13.5" customHeight="1" x14ac:dyDescent="0.3">
      <c r="A540" s="220"/>
      <c r="B540" s="220"/>
      <c r="C540" s="220"/>
      <c r="D540" s="220"/>
      <c r="E540" s="220"/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20"/>
      <c r="Z540" s="220"/>
      <c r="AA540" s="220"/>
      <c r="AB540" s="220"/>
      <c r="AC540" s="220"/>
      <c r="AD540" s="220"/>
      <c r="AE540" s="220"/>
      <c r="AF540" s="220"/>
      <c r="AG540" s="220"/>
      <c r="AH540" s="220"/>
      <c r="AI540" s="220"/>
      <c r="AJ540" s="220"/>
      <c r="AK540" s="220"/>
      <c r="AL540" s="220"/>
    </row>
    <row r="541" spans="1:38" ht="13.5" customHeight="1" x14ac:dyDescent="0.3">
      <c r="A541" s="220"/>
      <c r="B541" s="220"/>
      <c r="C541" s="220"/>
      <c r="D541" s="220"/>
      <c r="E541" s="220"/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20"/>
      <c r="Z541" s="220"/>
      <c r="AA541" s="220"/>
      <c r="AB541" s="220"/>
      <c r="AC541" s="220"/>
      <c r="AD541" s="220"/>
      <c r="AE541" s="220"/>
      <c r="AF541" s="220"/>
      <c r="AG541" s="220"/>
      <c r="AH541" s="220"/>
      <c r="AI541" s="220"/>
      <c r="AJ541" s="220"/>
      <c r="AK541" s="220"/>
      <c r="AL541" s="220"/>
    </row>
    <row r="542" spans="1:38" ht="13.5" customHeight="1" x14ac:dyDescent="0.3">
      <c r="A542" s="220"/>
      <c r="B542" s="220"/>
      <c r="C542" s="220"/>
      <c r="D542" s="220"/>
      <c r="E542" s="220"/>
      <c r="F542" s="220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20"/>
      <c r="Z542" s="220"/>
      <c r="AA542" s="220"/>
      <c r="AB542" s="220"/>
      <c r="AC542" s="220"/>
      <c r="AD542" s="220"/>
      <c r="AE542" s="220"/>
      <c r="AF542" s="220"/>
      <c r="AG542" s="220"/>
      <c r="AH542" s="220"/>
      <c r="AI542" s="220"/>
      <c r="AJ542" s="220"/>
      <c r="AK542" s="220"/>
      <c r="AL542" s="220"/>
    </row>
    <row r="543" spans="1:38" ht="13.5" customHeight="1" x14ac:dyDescent="0.3">
      <c r="A543" s="220"/>
      <c r="B543" s="220"/>
      <c r="C543" s="220"/>
      <c r="D543" s="220"/>
      <c r="E543" s="220"/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20"/>
      <c r="Z543" s="220"/>
      <c r="AA543" s="220"/>
      <c r="AB543" s="220"/>
      <c r="AC543" s="220"/>
      <c r="AD543" s="220"/>
      <c r="AE543" s="220"/>
      <c r="AF543" s="220"/>
      <c r="AG543" s="220"/>
      <c r="AH543" s="220"/>
      <c r="AI543" s="220"/>
      <c r="AJ543" s="220"/>
      <c r="AK543" s="220"/>
      <c r="AL543" s="220"/>
    </row>
    <row r="544" spans="1:38" ht="13.5" customHeight="1" x14ac:dyDescent="0.3">
      <c r="A544" s="220"/>
      <c r="B544" s="220"/>
      <c r="C544" s="220"/>
      <c r="D544" s="220"/>
      <c r="E544" s="220"/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20"/>
      <c r="Z544" s="220"/>
      <c r="AA544" s="220"/>
      <c r="AB544" s="220"/>
      <c r="AC544" s="220"/>
      <c r="AD544" s="220"/>
      <c r="AE544" s="220"/>
      <c r="AF544" s="220"/>
      <c r="AG544" s="220"/>
      <c r="AH544" s="220"/>
      <c r="AI544" s="220"/>
      <c r="AJ544" s="220"/>
      <c r="AK544" s="220"/>
      <c r="AL544" s="220"/>
    </row>
    <row r="545" spans="1:38" ht="13.5" customHeight="1" x14ac:dyDescent="0.3">
      <c r="A545" s="220"/>
      <c r="B545" s="220"/>
      <c r="C545" s="220"/>
      <c r="D545" s="220"/>
      <c r="E545" s="220"/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20"/>
      <c r="Z545" s="220"/>
      <c r="AA545" s="220"/>
      <c r="AB545" s="220"/>
      <c r="AC545" s="220"/>
      <c r="AD545" s="220"/>
      <c r="AE545" s="220"/>
      <c r="AF545" s="220"/>
      <c r="AG545" s="220"/>
      <c r="AH545" s="220"/>
      <c r="AI545" s="220"/>
      <c r="AJ545" s="220"/>
      <c r="AK545" s="220"/>
      <c r="AL545" s="220"/>
    </row>
    <row r="546" spans="1:38" ht="13.5" customHeight="1" x14ac:dyDescent="0.3">
      <c r="A546" s="220"/>
      <c r="B546" s="220"/>
      <c r="C546" s="220"/>
      <c r="D546" s="220"/>
      <c r="E546" s="220"/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  <c r="Z546" s="220"/>
      <c r="AA546" s="220"/>
      <c r="AB546" s="220"/>
      <c r="AC546" s="220"/>
      <c r="AD546" s="220"/>
      <c r="AE546" s="220"/>
      <c r="AF546" s="220"/>
      <c r="AG546" s="220"/>
      <c r="AH546" s="220"/>
      <c r="AI546" s="220"/>
      <c r="AJ546" s="220"/>
      <c r="AK546" s="220"/>
      <c r="AL546" s="220"/>
    </row>
    <row r="547" spans="1:38" ht="13.5" customHeight="1" x14ac:dyDescent="0.3">
      <c r="A547" s="220"/>
      <c r="B547" s="220"/>
      <c r="C547" s="220"/>
      <c r="D547" s="220"/>
      <c r="E547" s="220"/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20"/>
      <c r="Z547" s="220"/>
      <c r="AA547" s="220"/>
      <c r="AB547" s="220"/>
      <c r="AC547" s="220"/>
      <c r="AD547" s="220"/>
      <c r="AE547" s="220"/>
      <c r="AF547" s="220"/>
      <c r="AG547" s="220"/>
      <c r="AH547" s="220"/>
      <c r="AI547" s="220"/>
      <c r="AJ547" s="220"/>
      <c r="AK547" s="220"/>
      <c r="AL547" s="220"/>
    </row>
    <row r="548" spans="1:38" ht="13.5" customHeight="1" x14ac:dyDescent="0.3">
      <c r="A548" s="220"/>
      <c r="B548" s="220"/>
      <c r="C548" s="220"/>
      <c r="D548" s="220"/>
      <c r="E548" s="220"/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  <c r="Z548" s="220"/>
      <c r="AA548" s="220"/>
      <c r="AB548" s="220"/>
      <c r="AC548" s="220"/>
      <c r="AD548" s="220"/>
      <c r="AE548" s="220"/>
      <c r="AF548" s="220"/>
      <c r="AG548" s="220"/>
      <c r="AH548" s="220"/>
      <c r="AI548" s="220"/>
      <c r="AJ548" s="220"/>
      <c r="AK548" s="220"/>
      <c r="AL548" s="220"/>
    </row>
    <row r="549" spans="1:38" ht="13.5" customHeight="1" x14ac:dyDescent="0.3">
      <c r="A549" s="220"/>
      <c r="B549" s="220"/>
      <c r="C549" s="220"/>
      <c r="D549" s="220"/>
      <c r="E549" s="220"/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20"/>
      <c r="Z549" s="220"/>
      <c r="AA549" s="220"/>
      <c r="AB549" s="220"/>
      <c r="AC549" s="220"/>
      <c r="AD549" s="220"/>
      <c r="AE549" s="220"/>
      <c r="AF549" s="220"/>
      <c r="AG549" s="220"/>
      <c r="AH549" s="220"/>
      <c r="AI549" s="220"/>
      <c r="AJ549" s="220"/>
      <c r="AK549" s="220"/>
      <c r="AL549" s="220"/>
    </row>
    <row r="550" spans="1:38" ht="13.5" customHeight="1" x14ac:dyDescent="0.3">
      <c r="A550" s="220"/>
      <c r="B550" s="220"/>
      <c r="C550" s="220"/>
      <c r="D550" s="220"/>
      <c r="E550" s="220"/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20"/>
      <c r="Z550" s="220"/>
      <c r="AA550" s="220"/>
      <c r="AB550" s="220"/>
      <c r="AC550" s="220"/>
      <c r="AD550" s="220"/>
      <c r="AE550" s="220"/>
      <c r="AF550" s="220"/>
      <c r="AG550" s="220"/>
      <c r="AH550" s="220"/>
      <c r="AI550" s="220"/>
      <c r="AJ550" s="220"/>
      <c r="AK550" s="220"/>
      <c r="AL550" s="220"/>
    </row>
    <row r="551" spans="1:38" ht="13.5" customHeight="1" x14ac:dyDescent="0.3">
      <c r="A551" s="220"/>
      <c r="B551" s="220"/>
      <c r="C551" s="220"/>
      <c r="D551" s="220"/>
      <c r="E551" s="220"/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20"/>
      <c r="Z551" s="220"/>
      <c r="AA551" s="220"/>
      <c r="AB551" s="220"/>
      <c r="AC551" s="220"/>
      <c r="AD551" s="220"/>
      <c r="AE551" s="220"/>
      <c r="AF551" s="220"/>
      <c r="AG551" s="220"/>
      <c r="AH551" s="220"/>
      <c r="AI551" s="220"/>
      <c r="AJ551" s="220"/>
      <c r="AK551" s="220"/>
      <c r="AL551" s="220"/>
    </row>
    <row r="552" spans="1:38" ht="13.5" customHeight="1" x14ac:dyDescent="0.3">
      <c r="A552" s="220"/>
      <c r="B552" s="220"/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  <c r="Z552" s="220"/>
      <c r="AA552" s="220"/>
      <c r="AB552" s="220"/>
      <c r="AC552" s="220"/>
      <c r="AD552" s="220"/>
      <c r="AE552" s="220"/>
      <c r="AF552" s="220"/>
      <c r="AG552" s="220"/>
      <c r="AH552" s="220"/>
      <c r="AI552" s="220"/>
      <c r="AJ552" s="220"/>
      <c r="AK552" s="220"/>
      <c r="AL552" s="220"/>
    </row>
    <row r="553" spans="1:38" ht="13.5" customHeight="1" x14ac:dyDescent="0.3">
      <c r="A553" s="220"/>
      <c r="B553" s="220"/>
      <c r="C553" s="220"/>
      <c r="D553" s="220"/>
      <c r="E553" s="220"/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  <c r="Z553" s="220"/>
      <c r="AA553" s="220"/>
      <c r="AB553" s="220"/>
      <c r="AC553" s="220"/>
      <c r="AD553" s="220"/>
      <c r="AE553" s="220"/>
      <c r="AF553" s="220"/>
      <c r="AG553" s="220"/>
      <c r="AH553" s="220"/>
      <c r="AI553" s="220"/>
      <c r="AJ553" s="220"/>
      <c r="AK553" s="220"/>
      <c r="AL553" s="220"/>
    </row>
    <row r="554" spans="1:38" ht="13.5" customHeight="1" x14ac:dyDescent="0.3">
      <c r="A554" s="220"/>
      <c r="B554" s="220"/>
      <c r="C554" s="220"/>
      <c r="D554" s="220"/>
      <c r="E554" s="220"/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  <c r="Z554" s="220"/>
      <c r="AA554" s="220"/>
      <c r="AB554" s="220"/>
      <c r="AC554" s="220"/>
      <c r="AD554" s="220"/>
      <c r="AE554" s="220"/>
      <c r="AF554" s="220"/>
      <c r="AG554" s="220"/>
      <c r="AH554" s="220"/>
      <c r="AI554" s="220"/>
      <c r="AJ554" s="220"/>
      <c r="AK554" s="220"/>
      <c r="AL554" s="220"/>
    </row>
    <row r="555" spans="1:38" ht="13.5" customHeight="1" x14ac:dyDescent="0.3">
      <c r="A555" s="220"/>
      <c r="B555" s="220"/>
      <c r="C555" s="220"/>
      <c r="D555" s="220"/>
      <c r="E555" s="220"/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  <c r="Z555" s="220"/>
      <c r="AA555" s="220"/>
      <c r="AB555" s="220"/>
      <c r="AC555" s="220"/>
      <c r="AD555" s="220"/>
      <c r="AE555" s="220"/>
      <c r="AF555" s="220"/>
      <c r="AG555" s="220"/>
      <c r="AH555" s="220"/>
      <c r="AI555" s="220"/>
      <c r="AJ555" s="220"/>
      <c r="AK555" s="220"/>
      <c r="AL555" s="220"/>
    </row>
    <row r="556" spans="1:38" ht="13.5" customHeight="1" x14ac:dyDescent="0.3">
      <c r="A556" s="220"/>
      <c r="B556" s="220"/>
      <c r="C556" s="220"/>
      <c r="D556" s="220"/>
      <c r="E556" s="220"/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  <c r="Z556" s="220"/>
      <c r="AA556" s="220"/>
      <c r="AB556" s="220"/>
      <c r="AC556" s="220"/>
      <c r="AD556" s="220"/>
      <c r="AE556" s="220"/>
      <c r="AF556" s="220"/>
      <c r="AG556" s="220"/>
      <c r="AH556" s="220"/>
      <c r="AI556" s="220"/>
      <c r="AJ556" s="220"/>
      <c r="AK556" s="220"/>
      <c r="AL556" s="220"/>
    </row>
    <row r="557" spans="1:38" ht="13.5" customHeight="1" x14ac:dyDescent="0.3">
      <c r="A557" s="220"/>
      <c r="B557" s="220"/>
      <c r="C557" s="220"/>
      <c r="D557" s="220"/>
      <c r="E557" s="220"/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20"/>
      <c r="Z557" s="220"/>
      <c r="AA557" s="220"/>
      <c r="AB557" s="220"/>
      <c r="AC557" s="220"/>
      <c r="AD557" s="220"/>
      <c r="AE557" s="220"/>
      <c r="AF557" s="220"/>
      <c r="AG557" s="220"/>
      <c r="AH557" s="220"/>
      <c r="AI557" s="220"/>
      <c r="AJ557" s="220"/>
      <c r="AK557" s="220"/>
      <c r="AL557" s="220"/>
    </row>
    <row r="558" spans="1:38" ht="13.5" customHeight="1" x14ac:dyDescent="0.3">
      <c r="A558" s="220"/>
      <c r="B558" s="220"/>
      <c r="C558" s="220"/>
      <c r="D558" s="220"/>
      <c r="E558" s="220"/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20"/>
      <c r="Z558" s="220"/>
      <c r="AA558" s="220"/>
      <c r="AB558" s="220"/>
      <c r="AC558" s="220"/>
      <c r="AD558" s="220"/>
      <c r="AE558" s="220"/>
      <c r="AF558" s="220"/>
      <c r="AG558" s="220"/>
      <c r="AH558" s="220"/>
      <c r="AI558" s="220"/>
      <c r="AJ558" s="220"/>
      <c r="AK558" s="220"/>
      <c r="AL558" s="220"/>
    </row>
    <row r="559" spans="1:38" ht="13.5" customHeight="1" x14ac:dyDescent="0.3">
      <c r="A559" s="220"/>
      <c r="B559" s="220"/>
      <c r="C559" s="220"/>
      <c r="D559" s="220"/>
      <c r="E559" s="220"/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20"/>
      <c r="Z559" s="220"/>
      <c r="AA559" s="220"/>
      <c r="AB559" s="220"/>
      <c r="AC559" s="220"/>
      <c r="AD559" s="220"/>
      <c r="AE559" s="220"/>
      <c r="AF559" s="220"/>
      <c r="AG559" s="220"/>
      <c r="AH559" s="220"/>
      <c r="AI559" s="220"/>
      <c r="AJ559" s="220"/>
      <c r="AK559" s="220"/>
      <c r="AL559" s="220"/>
    </row>
    <row r="560" spans="1:38" ht="13.5" customHeight="1" x14ac:dyDescent="0.3">
      <c r="A560" s="220"/>
      <c r="B560" s="220"/>
      <c r="C560" s="220"/>
      <c r="D560" s="220"/>
      <c r="E560" s="220"/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20"/>
      <c r="Z560" s="220"/>
      <c r="AA560" s="220"/>
      <c r="AB560" s="220"/>
      <c r="AC560" s="220"/>
      <c r="AD560" s="220"/>
      <c r="AE560" s="220"/>
      <c r="AF560" s="220"/>
      <c r="AG560" s="220"/>
      <c r="AH560" s="220"/>
      <c r="AI560" s="220"/>
      <c r="AJ560" s="220"/>
      <c r="AK560" s="220"/>
      <c r="AL560" s="220"/>
    </row>
    <row r="561" spans="1:38" ht="13.5" customHeight="1" x14ac:dyDescent="0.3">
      <c r="A561" s="220"/>
      <c r="B561" s="220"/>
      <c r="C561" s="220"/>
      <c r="D561" s="220"/>
      <c r="E561" s="220"/>
      <c r="F561" s="220"/>
      <c r="G561" s="220"/>
      <c r="H561" s="220"/>
      <c r="I561" s="220"/>
      <c r="J561" s="220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20"/>
      <c r="Z561" s="220"/>
      <c r="AA561" s="220"/>
      <c r="AB561" s="220"/>
      <c r="AC561" s="220"/>
      <c r="AD561" s="220"/>
      <c r="AE561" s="220"/>
      <c r="AF561" s="220"/>
      <c r="AG561" s="220"/>
      <c r="AH561" s="220"/>
      <c r="AI561" s="220"/>
      <c r="AJ561" s="220"/>
      <c r="AK561" s="220"/>
      <c r="AL561" s="220"/>
    </row>
    <row r="562" spans="1:38" ht="13.5" customHeight="1" x14ac:dyDescent="0.3">
      <c r="A562" s="220"/>
      <c r="B562" s="220"/>
      <c r="C562" s="220"/>
      <c r="D562" s="220"/>
      <c r="E562" s="220"/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  <c r="Z562" s="220"/>
      <c r="AA562" s="220"/>
      <c r="AB562" s="220"/>
      <c r="AC562" s="220"/>
      <c r="AD562" s="220"/>
      <c r="AE562" s="220"/>
      <c r="AF562" s="220"/>
      <c r="AG562" s="220"/>
      <c r="AH562" s="220"/>
      <c r="AI562" s="220"/>
      <c r="AJ562" s="220"/>
      <c r="AK562" s="220"/>
      <c r="AL562" s="220"/>
    </row>
    <row r="563" spans="1:38" ht="13.5" customHeight="1" x14ac:dyDescent="0.3">
      <c r="A563" s="220"/>
      <c r="B563" s="220"/>
      <c r="C563" s="220"/>
      <c r="D563" s="220"/>
      <c r="E563" s="220"/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  <c r="Z563" s="220"/>
      <c r="AA563" s="220"/>
      <c r="AB563" s="220"/>
      <c r="AC563" s="220"/>
      <c r="AD563" s="220"/>
      <c r="AE563" s="220"/>
      <c r="AF563" s="220"/>
      <c r="AG563" s="220"/>
      <c r="AH563" s="220"/>
      <c r="AI563" s="220"/>
      <c r="AJ563" s="220"/>
      <c r="AK563" s="220"/>
      <c r="AL563" s="220"/>
    </row>
    <row r="564" spans="1:38" ht="13.5" customHeight="1" x14ac:dyDescent="0.3">
      <c r="A564" s="220"/>
      <c r="B564" s="220"/>
      <c r="C564" s="220"/>
      <c r="D564" s="220"/>
      <c r="E564" s="220"/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  <c r="Z564" s="220"/>
      <c r="AA564" s="220"/>
      <c r="AB564" s="220"/>
      <c r="AC564" s="220"/>
      <c r="AD564" s="220"/>
      <c r="AE564" s="220"/>
      <c r="AF564" s="220"/>
      <c r="AG564" s="220"/>
      <c r="AH564" s="220"/>
      <c r="AI564" s="220"/>
      <c r="AJ564" s="220"/>
      <c r="AK564" s="220"/>
      <c r="AL564" s="220"/>
    </row>
    <row r="565" spans="1:38" ht="13.5" customHeight="1" x14ac:dyDescent="0.3">
      <c r="A565" s="220"/>
      <c r="B565" s="220"/>
      <c r="C565" s="220"/>
      <c r="D565" s="220"/>
      <c r="E565" s="220"/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  <c r="Z565" s="220"/>
      <c r="AA565" s="220"/>
      <c r="AB565" s="220"/>
      <c r="AC565" s="220"/>
      <c r="AD565" s="220"/>
      <c r="AE565" s="220"/>
      <c r="AF565" s="220"/>
      <c r="AG565" s="220"/>
      <c r="AH565" s="220"/>
      <c r="AI565" s="220"/>
      <c r="AJ565" s="220"/>
      <c r="AK565" s="220"/>
      <c r="AL565" s="220"/>
    </row>
    <row r="566" spans="1:38" ht="13.5" customHeight="1" x14ac:dyDescent="0.3">
      <c r="A566" s="220"/>
      <c r="B566" s="220"/>
      <c r="C566" s="220"/>
      <c r="D566" s="220"/>
      <c r="E566" s="220"/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  <c r="Z566" s="220"/>
      <c r="AA566" s="220"/>
      <c r="AB566" s="220"/>
      <c r="AC566" s="220"/>
      <c r="AD566" s="220"/>
      <c r="AE566" s="220"/>
      <c r="AF566" s="220"/>
      <c r="AG566" s="220"/>
      <c r="AH566" s="220"/>
      <c r="AI566" s="220"/>
      <c r="AJ566" s="220"/>
      <c r="AK566" s="220"/>
      <c r="AL566" s="220"/>
    </row>
    <row r="567" spans="1:38" ht="13.5" customHeight="1" x14ac:dyDescent="0.3">
      <c r="A567" s="220"/>
      <c r="B567" s="220"/>
      <c r="C567" s="220"/>
      <c r="D567" s="220"/>
      <c r="E567" s="220"/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  <c r="Z567" s="220"/>
      <c r="AA567" s="220"/>
      <c r="AB567" s="220"/>
      <c r="AC567" s="220"/>
      <c r="AD567" s="220"/>
      <c r="AE567" s="220"/>
      <c r="AF567" s="220"/>
      <c r="AG567" s="220"/>
      <c r="AH567" s="220"/>
      <c r="AI567" s="220"/>
      <c r="AJ567" s="220"/>
      <c r="AK567" s="220"/>
      <c r="AL567" s="220"/>
    </row>
    <row r="568" spans="1:38" ht="13.5" customHeight="1" x14ac:dyDescent="0.3">
      <c r="A568" s="220"/>
      <c r="B568" s="220"/>
      <c r="C568" s="220"/>
      <c r="D568" s="220"/>
      <c r="E568" s="220"/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  <c r="Z568" s="220"/>
      <c r="AA568" s="220"/>
      <c r="AB568" s="220"/>
      <c r="AC568" s="220"/>
      <c r="AD568" s="220"/>
      <c r="AE568" s="220"/>
      <c r="AF568" s="220"/>
      <c r="AG568" s="220"/>
      <c r="AH568" s="220"/>
      <c r="AI568" s="220"/>
      <c r="AJ568" s="220"/>
      <c r="AK568" s="220"/>
      <c r="AL568" s="220"/>
    </row>
    <row r="569" spans="1:38" ht="13.5" customHeight="1" x14ac:dyDescent="0.3">
      <c r="A569" s="220"/>
      <c r="B569" s="220"/>
      <c r="C569" s="220"/>
      <c r="D569" s="220"/>
      <c r="E569" s="220"/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  <c r="Z569" s="220"/>
      <c r="AA569" s="220"/>
      <c r="AB569" s="220"/>
      <c r="AC569" s="220"/>
      <c r="AD569" s="220"/>
      <c r="AE569" s="220"/>
      <c r="AF569" s="220"/>
      <c r="AG569" s="220"/>
      <c r="AH569" s="220"/>
      <c r="AI569" s="220"/>
      <c r="AJ569" s="220"/>
      <c r="AK569" s="220"/>
      <c r="AL569" s="220"/>
    </row>
    <row r="570" spans="1:38" ht="13.5" customHeight="1" x14ac:dyDescent="0.3">
      <c r="A570" s="220"/>
      <c r="B570" s="220"/>
      <c r="C570" s="220"/>
      <c r="D570" s="220"/>
      <c r="E570" s="220"/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  <c r="Z570" s="220"/>
      <c r="AA570" s="220"/>
      <c r="AB570" s="220"/>
      <c r="AC570" s="220"/>
      <c r="AD570" s="220"/>
      <c r="AE570" s="220"/>
      <c r="AF570" s="220"/>
      <c r="AG570" s="220"/>
      <c r="AH570" s="220"/>
      <c r="AI570" s="220"/>
      <c r="AJ570" s="220"/>
      <c r="AK570" s="220"/>
      <c r="AL570" s="220"/>
    </row>
    <row r="571" spans="1:38" ht="13.5" customHeight="1" x14ac:dyDescent="0.3">
      <c r="A571" s="220"/>
      <c r="B571" s="220"/>
      <c r="C571" s="220"/>
      <c r="D571" s="220"/>
      <c r="E571" s="220"/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  <c r="Z571" s="220"/>
      <c r="AA571" s="220"/>
      <c r="AB571" s="220"/>
      <c r="AC571" s="220"/>
      <c r="AD571" s="220"/>
      <c r="AE571" s="220"/>
      <c r="AF571" s="220"/>
      <c r="AG571" s="220"/>
      <c r="AH571" s="220"/>
      <c r="AI571" s="220"/>
      <c r="AJ571" s="220"/>
      <c r="AK571" s="220"/>
      <c r="AL571" s="220"/>
    </row>
    <row r="572" spans="1:38" ht="13.5" customHeight="1" x14ac:dyDescent="0.3">
      <c r="A572" s="220"/>
      <c r="B572" s="220"/>
      <c r="C572" s="220"/>
      <c r="D572" s="220"/>
      <c r="E572" s="220"/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  <c r="Z572" s="220"/>
      <c r="AA572" s="220"/>
      <c r="AB572" s="220"/>
      <c r="AC572" s="220"/>
      <c r="AD572" s="220"/>
      <c r="AE572" s="220"/>
      <c r="AF572" s="220"/>
      <c r="AG572" s="220"/>
      <c r="AH572" s="220"/>
      <c r="AI572" s="220"/>
      <c r="AJ572" s="220"/>
      <c r="AK572" s="220"/>
      <c r="AL572" s="220"/>
    </row>
    <row r="573" spans="1:38" ht="13.5" customHeight="1" x14ac:dyDescent="0.3">
      <c r="A573" s="220"/>
      <c r="B573" s="220"/>
      <c r="C573" s="220"/>
      <c r="D573" s="220"/>
      <c r="E573" s="220"/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  <c r="Z573" s="220"/>
      <c r="AA573" s="220"/>
      <c r="AB573" s="220"/>
      <c r="AC573" s="220"/>
      <c r="AD573" s="220"/>
      <c r="AE573" s="220"/>
      <c r="AF573" s="220"/>
      <c r="AG573" s="220"/>
      <c r="AH573" s="220"/>
      <c r="AI573" s="220"/>
      <c r="AJ573" s="220"/>
      <c r="AK573" s="220"/>
      <c r="AL573" s="220"/>
    </row>
    <row r="574" spans="1:38" ht="13.5" customHeight="1" x14ac:dyDescent="0.3">
      <c r="A574" s="220"/>
      <c r="B574" s="220"/>
      <c r="C574" s="220"/>
      <c r="D574" s="220"/>
      <c r="E574" s="220"/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20"/>
      <c r="Z574" s="220"/>
      <c r="AA574" s="220"/>
      <c r="AB574" s="220"/>
      <c r="AC574" s="220"/>
      <c r="AD574" s="220"/>
      <c r="AE574" s="220"/>
      <c r="AF574" s="220"/>
      <c r="AG574" s="220"/>
      <c r="AH574" s="220"/>
      <c r="AI574" s="220"/>
      <c r="AJ574" s="220"/>
      <c r="AK574" s="220"/>
      <c r="AL574" s="220"/>
    </row>
    <row r="575" spans="1:38" ht="13.5" customHeight="1" x14ac:dyDescent="0.3">
      <c r="A575" s="220"/>
      <c r="B575" s="220"/>
      <c r="C575" s="220"/>
      <c r="D575" s="220"/>
      <c r="E575" s="220"/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20"/>
      <c r="Z575" s="220"/>
      <c r="AA575" s="220"/>
      <c r="AB575" s="220"/>
      <c r="AC575" s="220"/>
      <c r="AD575" s="220"/>
      <c r="AE575" s="220"/>
      <c r="AF575" s="220"/>
      <c r="AG575" s="220"/>
      <c r="AH575" s="220"/>
      <c r="AI575" s="220"/>
      <c r="AJ575" s="220"/>
      <c r="AK575" s="220"/>
      <c r="AL575" s="220"/>
    </row>
    <row r="576" spans="1:38" ht="13.5" customHeight="1" x14ac:dyDescent="0.3">
      <c r="A576" s="220"/>
      <c r="B576" s="220"/>
      <c r="C576" s="220"/>
      <c r="D576" s="220"/>
      <c r="E576" s="220"/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20"/>
      <c r="Z576" s="220"/>
      <c r="AA576" s="220"/>
      <c r="AB576" s="220"/>
      <c r="AC576" s="220"/>
      <c r="AD576" s="220"/>
      <c r="AE576" s="220"/>
      <c r="AF576" s="220"/>
      <c r="AG576" s="220"/>
      <c r="AH576" s="220"/>
      <c r="AI576" s="220"/>
      <c r="AJ576" s="220"/>
      <c r="AK576" s="220"/>
      <c r="AL576" s="220"/>
    </row>
    <row r="577" spans="1:38" ht="13.5" customHeight="1" x14ac:dyDescent="0.3">
      <c r="A577" s="220"/>
      <c r="B577" s="220"/>
      <c r="C577" s="220"/>
      <c r="D577" s="220"/>
      <c r="E577" s="220"/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20"/>
      <c r="Z577" s="220"/>
      <c r="AA577" s="220"/>
      <c r="AB577" s="220"/>
      <c r="AC577" s="220"/>
      <c r="AD577" s="220"/>
      <c r="AE577" s="220"/>
      <c r="AF577" s="220"/>
      <c r="AG577" s="220"/>
      <c r="AH577" s="220"/>
      <c r="AI577" s="220"/>
      <c r="AJ577" s="220"/>
      <c r="AK577" s="220"/>
      <c r="AL577" s="220"/>
    </row>
    <row r="578" spans="1:38" ht="13.5" customHeight="1" x14ac:dyDescent="0.3">
      <c r="A578" s="220"/>
      <c r="B578" s="220"/>
      <c r="C578" s="220"/>
      <c r="D578" s="220"/>
      <c r="E578" s="220"/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  <c r="Z578" s="220"/>
      <c r="AA578" s="220"/>
      <c r="AB578" s="220"/>
      <c r="AC578" s="220"/>
      <c r="AD578" s="220"/>
      <c r="AE578" s="220"/>
      <c r="AF578" s="220"/>
      <c r="AG578" s="220"/>
      <c r="AH578" s="220"/>
      <c r="AI578" s="220"/>
      <c r="AJ578" s="220"/>
      <c r="AK578" s="220"/>
      <c r="AL578" s="220"/>
    </row>
    <row r="579" spans="1:38" ht="13.5" customHeight="1" x14ac:dyDescent="0.3">
      <c r="A579" s="220"/>
      <c r="B579" s="220"/>
      <c r="C579" s="220"/>
      <c r="D579" s="220"/>
      <c r="E579" s="220"/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20"/>
      <c r="Z579" s="220"/>
      <c r="AA579" s="220"/>
      <c r="AB579" s="220"/>
      <c r="AC579" s="220"/>
      <c r="AD579" s="220"/>
      <c r="AE579" s="220"/>
      <c r="AF579" s="220"/>
      <c r="AG579" s="220"/>
      <c r="AH579" s="220"/>
      <c r="AI579" s="220"/>
      <c r="AJ579" s="220"/>
      <c r="AK579" s="220"/>
      <c r="AL579" s="220"/>
    </row>
    <row r="580" spans="1:38" ht="13.5" customHeight="1" x14ac:dyDescent="0.3">
      <c r="A580" s="220"/>
      <c r="B580" s="220"/>
      <c r="C580" s="220"/>
      <c r="D580" s="220"/>
      <c r="E580" s="220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0"/>
      <c r="AA580" s="220"/>
      <c r="AB580" s="220"/>
      <c r="AC580" s="220"/>
      <c r="AD580" s="220"/>
      <c r="AE580" s="220"/>
      <c r="AF580" s="220"/>
      <c r="AG580" s="220"/>
      <c r="AH580" s="220"/>
      <c r="AI580" s="220"/>
      <c r="AJ580" s="220"/>
      <c r="AK580" s="220"/>
      <c r="AL580" s="220"/>
    </row>
    <row r="581" spans="1:38" ht="13.5" customHeight="1" x14ac:dyDescent="0.3">
      <c r="A581" s="220"/>
      <c r="B581" s="220"/>
      <c r="C581" s="220"/>
      <c r="D581" s="220"/>
      <c r="E581" s="220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  <c r="AA581" s="220"/>
      <c r="AB581" s="220"/>
      <c r="AC581" s="220"/>
      <c r="AD581" s="220"/>
      <c r="AE581" s="220"/>
      <c r="AF581" s="220"/>
      <c r="AG581" s="220"/>
      <c r="AH581" s="220"/>
      <c r="AI581" s="220"/>
      <c r="AJ581" s="220"/>
      <c r="AK581" s="220"/>
      <c r="AL581" s="220"/>
    </row>
    <row r="582" spans="1:38" ht="13.5" customHeight="1" x14ac:dyDescent="0.3">
      <c r="A582" s="220"/>
      <c r="B582" s="220"/>
      <c r="C582" s="220"/>
      <c r="D582" s="220"/>
      <c r="E582" s="220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  <c r="AA582" s="220"/>
      <c r="AB582" s="220"/>
      <c r="AC582" s="220"/>
      <c r="AD582" s="220"/>
      <c r="AE582" s="220"/>
      <c r="AF582" s="220"/>
      <c r="AG582" s="220"/>
      <c r="AH582" s="220"/>
      <c r="AI582" s="220"/>
      <c r="AJ582" s="220"/>
      <c r="AK582" s="220"/>
      <c r="AL582" s="220"/>
    </row>
    <row r="583" spans="1:38" ht="13.5" customHeight="1" x14ac:dyDescent="0.3">
      <c r="A583" s="220"/>
      <c r="B583" s="220"/>
      <c r="C583" s="220"/>
      <c r="D583" s="220"/>
      <c r="E583" s="220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  <c r="AA583" s="220"/>
      <c r="AB583" s="220"/>
      <c r="AC583" s="220"/>
      <c r="AD583" s="220"/>
      <c r="AE583" s="220"/>
      <c r="AF583" s="220"/>
      <c r="AG583" s="220"/>
      <c r="AH583" s="220"/>
      <c r="AI583" s="220"/>
      <c r="AJ583" s="220"/>
      <c r="AK583" s="220"/>
      <c r="AL583" s="220"/>
    </row>
    <row r="584" spans="1:38" ht="13.5" customHeight="1" x14ac:dyDescent="0.3">
      <c r="A584" s="220"/>
      <c r="B584" s="220"/>
      <c r="C584" s="220"/>
      <c r="D584" s="220"/>
      <c r="E584" s="220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  <c r="AA584" s="220"/>
      <c r="AB584" s="220"/>
      <c r="AC584" s="220"/>
      <c r="AD584" s="220"/>
      <c r="AE584" s="220"/>
      <c r="AF584" s="220"/>
      <c r="AG584" s="220"/>
      <c r="AH584" s="220"/>
      <c r="AI584" s="220"/>
      <c r="AJ584" s="220"/>
      <c r="AK584" s="220"/>
      <c r="AL584" s="220"/>
    </row>
    <row r="585" spans="1:38" ht="13.5" customHeight="1" x14ac:dyDescent="0.3">
      <c r="A585" s="220"/>
      <c r="B585" s="220"/>
      <c r="C585" s="220"/>
      <c r="D585" s="220"/>
      <c r="E585" s="220"/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  <c r="Z585" s="220"/>
      <c r="AA585" s="220"/>
      <c r="AB585" s="220"/>
      <c r="AC585" s="220"/>
      <c r="AD585" s="220"/>
      <c r="AE585" s="220"/>
      <c r="AF585" s="220"/>
      <c r="AG585" s="220"/>
      <c r="AH585" s="220"/>
      <c r="AI585" s="220"/>
      <c r="AJ585" s="220"/>
      <c r="AK585" s="220"/>
      <c r="AL585" s="220"/>
    </row>
    <row r="586" spans="1:38" ht="13.5" customHeight="1" x14ac:dyDescent="0.3">
      <c r="A586" s="220"/>
      <c r="B586" s="220"/>
      <c r="C586" s="220"/>
      <c r="D586" s="220"/>
      <c r="E586" s="220"/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  <c r="Z586" s="220"/>
      <c r="AA586" s="220"/>
      <c r="AB586" s="220"/>
      <c r="AC586" s="220"/>
      <c r="AD586" s="220"/>
      <c r="AE586" s="220"/>
      <c r="AF586" s="220"/>
      <c r="AG586" s="220"/>
      <c r="AH586" s="220"/>
      <c r="AI586" s="220"/>
      <c r="AJ586" s="220"/>
      <c r="AK586" s="220"/>
      <c r="AL586" s="220"/>
    </row>
    <row r="587" spans="1:38" ht="13.5" customHeight="1" x14ac:dyDescent="0.3">
      <c r="A587" s="220"/>
      <c r="B587" s="220"/>
      <c r="C587" s="220"/>
      <c r="D587" s="220"/>
      <c r="E587" s="220"/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  <c r="Z587" s="220"/>
      <c r="AA587" s="220"/>
      <c r="AB587" s="220"/>
      <c r="AC587" s="220"/>
      <c r="AD587" s="220"/>
      <c r="AE587" s="220"/>
      <c r="AF587" s="220"/>
      <c r="AG587" s="220"/>
      <c r="AH587" s="220"/>
      <c r="AI587" s="220"/>
      <c r="AJ587" s="220"/>
      <c r="AK587" s="220"/>
      <c r="AL587" s="220"/>
    </row>
    <row r="588" spans="1:38" ht="13.5" customHeight="1" x14ac:dyDescent="0.3">
      <c r="A588" s="220"/>
      <c r="B588" s="220"/>
      <c r="C588" s="220"/>
      <c r="D588" s="220"/>
      <c r="E588" s="220"/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  <c r="Z588" s="220"/>
      <c r="AA588" s="220"/>
      <c r="AB588" s="220"/>
      <c r="AC588" s="220"/>
      <c r="AD588" s="220"/>
      <c r="AE588" s="220"/>
      <c r="AF588" s="220"/>
      <c r="AG588" s="220"/>
      <c r="AH588" s="220"/>
      <c r="AI588" s="220"/>
      <c r="AJ588" s="220"/>
      <c r="AK588" s="220"/>
      <c r="AL588" s="220"/>
    </row>
    <row r="589" spans="1:38" ht="13.5" customHeight="1" x14ac:dyDescent="0.3">
      <c r="A589" s="220"/>
      <c r="B589" s="220"/>
      <c r="C589" s="220"/>
      <c r="D589" s="220"/>
      <c r="E589" s="220"/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  <c r="Z589" s="220"/>
      <c r="AA589" s="220"/>
      <c r="AB589" s="220"/>
      <c r="AC589" s="220"/>
      <c r="AD589" s="220"/>
      <c r="AE589" s="220"/>
      <c r="AF589" s="220"/>
      <c r="AG589" s="220"/>
      <c r="AH589" s="220"/>
      <c r="AI589" s="220"/>
      <c r="AJ589" s="220"/>
      <c r="AK589" s="220"/>
      <c r="AL589" s="220"/>
    </row>
    <row r="590" spans="1:38" ht="13.5" customHeight="1" x14ac:dyDescent="0.3">
      <c r="A590" s="220"/>
      <c r="B590" s="220"/>
      <c r="C590" s="220"/>
      <c r="D590" s="220"/>
      <c r="E590" s="220"/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  <c r="Z590" s="220"/>
      <c r="AA590" s="220"/>
      <c r="AB590" s="220"/>
      <c r="AC590" s="220"/>
      <c r="AD590" s="220"/>
      <c r="AE590" s="220"/>
      <c r="AF590" s="220"/>
      <c r="AG590" s="220"/>
      <c r="AH590" s="220"/>
      <c r="AI590" s="220"/>
      <c r="AJ590" s="220"/>
      <c r="AK590" s="220"/>
      <c r="AL590" s="220"/>
    </row>
    <row r="591" spans="1:38" ht="13.5" customHeight="1" x14ac:dyDescent="0.3">
      <c r="A591" s="220"/>
      <c r="B591" s="220"/>
      <c r="C591" s="220"/>
      <c r="D591" s="220"/>
      <c r="E591" s="220"/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  <c r="Z591" s="220"/>
      <c r="AA591" s="220"/>
      <c r="AB591" s="220"/>
      <c r="AC591" s="220"/>
      <c r="AD591" s="220"/>
      <c r="AE591" s="220"/>
      <c r="AF591" s="220"/>
      <c r="AG591" s="220"/>
      <c r="AH591" s="220"/>
      <c r="AI591" s="220"/>
      <c r="AJ591" s="220"/>
      <c r="AK591" s="220"/>
      <c r="AL591" s="220"/>
    </row>
    <row r="592" spans="1:38" ht="13.5" customHeight="1" x14ac:dyDescent="0.3">
      <c r="A592" s="220"/>
      <c r="B592" s="220"/>
      <c r="C592" s="220"/>
      <c r="D592" s="220"/>
      <c r="E592" s="220"/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  <c r="Z592" s="220"/>
      <c r="AA592" s="220"/>
      <c r="AB592" s="220"/>
      <c r="AC592" s="220"/>
      <c r="AD592" s="220"/>
      <c r="AE592" s="220"/>
      <c r="AF592" s="220"/>
      <c r="AG592" s="220"/>
      <c r="AH592" s="220"/>
      <c r="AI592" s="220"/>
      <c r="AJ592" s="220"/>
      <c r="AK592" s="220"/>
      <c r="AL592" s="220"/>
    </row>
    <row r="593" spans="1:38" ht="13.5" customHeight="1" x14ac:dyDescent="0.3">
      <c r="A593" s="220"/>
      <c r="B593" s="220"/>
      <c r="C593" s="220"/>
      <c r="D593" s="220"/>
      <c r="E593" s="220"/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  <c r="Z593" s="220"/>
      <c r="AA593" s="220"/>
      <c r="AB593" s="220"/>
      <c r="AC593" s="220"/>
      <c r="AD593" s="220"/>
      <c r="AE593" s="220"/>
      <c r="AF593" s="220"/>
      <c r="AG593" s="220"/>
      <c r="AH593" s="220"/>
      <c r="AI593" s="220"/>
      <c r="AJ593" s="220"/>
      <c r="AK593" s="220"/>
      <c r="AL593" s="220"/>
    </row>
    <row r="594" spans="1:38" ht="13.5" customHeight="1" x14ac:dyDescent="0.3">
      <c r="A594" s="220"/>
      <c r="B594" s="220"/>
      <c r="C594" s="220"/>
      <c r="D594" s="220"/>
      <c r="E594" s="220"/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  <c r="Z594" s="220"/>
      <c r="AA594" s="220"/>
      <c r="AB594" s="220"/>
      <c r="AC594" s="220"/>
      <c r="AD594" s="220"/>
      <c r="AE594" s="220"/>
      <c r="AF594" s="220"/>
      <c r="AG594" s="220"/>
      <c r="AH594" s="220"/>
      <c r="AI594" s="220"/>
      <c r="AJ594" s="220"/>
      <c r="AK594" s="220"/>
      <c r="AL594" s="220"/>
    </row>
    <row r="595" spans="1:38" ht="13.5" customHeight="1" x14ac:dyDescent="0.3">
      <c r="A595" s="220"/>
      <c r="B595" s="220"/>
      <c r="C595" s="220"/>
      <c r="D595" s="220"/>
      <c r="E595" s="220"/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  <c r="Z595" s="220"/>
      <c r="AA595" s="220"/>
      <c r="AB595" s="220"/>
      <c r="AC595" s="220"/>
      <c r="AD595" s="220"/>
      <c r="AE595" s="220"/>
      <c r="AF595" s="220"/>
      <c r="AG595" s="220"/>
      <c r="AH595" s="220"/>
      <c r="AI595" s="220"/>
      <c r="AJ595" s="220"/>
      <c r="AK595" s="220"/>
      <c r="AL595" s="220"/>
    </row>
    <row r="596" spans="1:38" ht="13.5" customHeight="1" x14ac:dyDescent="0.3">
      <c r="A596" s="220"/>
      <c r="B596" s="220"/>
      <c r="C596" s="220"/>
      <c r="D596" s="220"/>
      <c r="E596" s="220"/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20"/>
      <c r="Z596" s="220"/>
      <c r="AA596" s="220"/>
      <c r="AB596" s="220"/>
      <c r="AC596" s="220"/>
      <c r="AD596" s="220"/>
      <c r="AE596" s="220"/>
      <c r="AF596" s="220"/>
      <c r="AG596" s="220"/>
      <c r="AH596" s="220"/>
      <c r="AI596" s="220"/>
      <c r="AJ596" s="220"/>
      <c r="AK596" s="220"/>
      <c r="AL596" s="220"/>
    </row>
    <row r="597" spans="1:38" ht="13.5" customHeight="1" x14ac:dyDescent="0.3">
      <c r="A597" s="220"/>
      <c r="B597" s="220"/>
      <c r="C597" s="220"/>
      <c r="D597" s="220"/>
      <c r="E597" s="220"/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20"/>
      <c r="Z597" s="220"/>
      <c r="AA597" s="220"/>
      <c r="AB597" s="220"/>
      <c r="AC597" s="220"/>
      <c r="AD597" s="220"/>
      <c r="AE597" s="220"/>
      <c r="AF597" s="220"/>
      <c r="AG597" s="220"/>
      <c r="AH597" s="220"/>
      <c r="AI597" s="220"/>
      <c r="AJ597" s="220"/>
      <c r="AK597" s="220"/>
      <c r="AL597" s="220"/>
    </row>
    <row r="598" spans="1:38" ht="13.5" customHeight="1" x14ac:dyDescent="0.3">
      <c r="A598" s="220"/>
      <c r="B598" s="220"/>
      <c r="C598" s="220"/>
      <c r="D598" s="220"/>
      <c r="E598" s="220"/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  <c r="Z598" s="220"/>
      <c r="AA598" s="220"/>
      <c r="AB598" s="220"/>
      <c r="AC598" s="220"/>
      <c r="AD598" s="220"/>
      <c r="AE598" s="220"/>
      <c r="AF598" s="220"/>
      <c r="AG598" s="220"/>
      <c r="AH598" s="220"/>
      <c r="AI598" s="220"/>
      <c r="AJ598" s="220"/>
      <c r="AK598" s="220"/>
      <c r="AL598" s="220"/>
    </row>
    <row r="599" spans="1:38" ht="13.5" customHeight="1" x14ac:dyDescent="0.3">
      <c r="A599" s="220"/>
      <c r="B599" s="220"/>
      <c r="C599" s="220"/>
      <c r="D599" s="220"/>
      <c r="E599" s="220"/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20"/>
      <c r="Z599" s="220"/>
      <c r="AA599" s="220"/>
      <c r="AB599" s="220"/>
      <c r="AC599" s="220"/>
      <c r="AD599" s="220"/>
      <c r="AE599" s="220"/>
      <c r="AF599" s="220"/>
      <c r="AG599" s="220"/>
      <c r="AH599" s="220"/>
      <c r="AI599" s="220"/>
      <c r="AJ599" s="220"/>
      <c r="AK599" s="220"/>
      <c r="AL599" s="220"/>
    </row>
    <row r="600" spans="1:38" ht="13.5" customHeight="1" x14ac:dyDescent="0.3">
      <c r="A600" s="220"/>
      <c r="B600" s="220"/>
      <c r="C600" s="220"/>
      <c r="D600" s="220"/>
      <c r="E600" s="220"/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20"/>
      <c r="Z600" s="220"/>
      <c r="AA600" s="220"/>
      <c r="AB600" s="220"/>
      <c r="AC600" s="220"/>
      <c r="AD600" s="220"/>
      <c r="AE600" s="220"/>
      <c r="AF600" s="220"/>
      <c r="AG600" s="220"/>
      <c r="AH600" s="220"/>
      <c r="AI600" s="220"/>
      <c r="AJ600" s="220"/>
      <c r="AK600" s="220"/>
      <c r="AL600" s="220"/>
    </row>
    <row r="601" spans="1:38" ht="13.5" customHeight="1" x14ac:dyDescent="0.3">
      <c r="A601" s="220"/>
      <c r="B601" s="220"/>
      <c r="C601" s="220"/>
      <c r="D601" s="220"/>
      <c r="E601" s="220"/>
      <c r="F601" s="220"/>
      <c r="G601" s="220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20"/>
      <c r="Z601" s="220"/>
      <c r="AA601" s="220"/>
      <c r="AB601" s="220"/>
      <c r="AC601" s="220"/>
      <c r="AD601" s="220"/>
      <c r="AE601" s="220"/>
      <c r="AF601" s="220"/>
      <c r="AG601" s="220"/>
      <c r="AH601" s="220"/>
      <c r="AI601" s="220"/>
      <c r="AJ601" s="220"/>
      <c r="AK601" s="220"/>
      <c r="AL601" s="220"/>
    </row>
    <row r="602" spans="1:38" ht="13.5" customHeight="1" x14ac:dyDescent="0.3">
      <c r="A602" s="220"/>
      <c r="B602" s="220"/>
      <c r="C602" s="220"/>
      <c r="D602" s="220"/>
      <c r="E602" s="220"/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20"/>
      <c r="Z602" s="220"/>
      <c r="AA602" s="220"/>
      <c r="AB602" s="220"/>
      <c r="AC602" s="220"/>
      <c r="AD602" s="220"/>
      <c r="AE602" s="220"/>
      <c r="AF602" s="220"/>
      <c r="AG602" s="220"/>
      <c r="AH602" s="220"/>
      <c r="AI602" s="220"/>
      <c r="AJ602" s="220"/>
      <c r="AK602" s="220"/>
      <c r="AL602" s="220"/>
    </row>
    <row r="603" spans="1:38" ht="13.5" customHeight="1" x14ac:dyDescent="0.3">
      <c r="A603" s="220"/>
      <c r="B603" s="220"/>
      <c r="C603" s="220"/>
      <c r="D603" s="220"/>
      <c r="E603" s="220"/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  <c r="Z603" s="220"/>
      <c r="AA603" s="220"/>
      <c r="AB603" s="220"/>
      <c r="AC603" s="220"/>
      <c r="AD603" s="220"/>
      <c r="AE603" s="220"/>
      <c r="AF603" s="220"/>
      <c r="AG603" s="220"/>
      <c r="AH603" s="220"/>
      <c r="AI603" s="220"/>
      <c r="AJ603" s="220"/>
      <c r="AK603" s="220"/>
      <c r="AL603" s="220"/>
    </row>
    <row r="604" spans="1:38" ht="13.5" customHeight="1" x14ac:dyDescent="0.3">
      <c r="A604" s="220"/>
      <c r="B604" s="220"/>
      <c r="C604" s="220"/>
      <c r="D604" s="220"/>
      <c r="E604" s="220"/>
      <c r="F604" s="220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  <c r="Z604" s="220"/>
      <c r="AA604" s="220"/>
      <c r="AB604" s="220"/>
      <c r="AC604" s="220"/>
      <c r="AD604" s="220"/>
      <c r="AE604" s="220"/>
      <c r="AF604" s="220"/>
      <c r="AG604" s="220"/>
      <c r="AH604" s="220"/>
      <c r="AI604" s="220"/>
      <c r="AJ604" s="220"/>
      <c r="AK604" s="220"/>
      <c r="AL604" s="220"/>
    </row>
    <row r="605" spans="1:38" ht="13.5" customHeight="1" x14ac:dyDescent="0.3">
      <c r="A605" s="220"/>
      <c r="B605" s="220"/>
      <c r="C605" s="220"/>
      <c r="D605" s="220"/>
      <c r="E605" s="220"/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  <c r="Z605" s="220"/>
      <c r="AA605" s="220"/>
      <c r="AB605" s="220"/>
      <c r="AC605" s="220"/>
      <c r="AD605" s="220"/>
      <c r="AE605" s="220"/>
      <c r="AF605" s="220"/>
      <c r="AG605" s="220"/>
      <c r="AH605" s="220"/>
      <c r="AI605" s="220"/>
      <c r="AJ605" s="220"/>
      <c r="AK605" s="220"/>
      <c r="AL605" s="220"/>
    </row>
    <row r="606" spans="1:38" ht="13.5" customHeight="1" x14ac:dyDescent="0.3">
      <c r="A606" s="220"/>
      <c r="B606" s="220"/>
      <c r="C606" s="220"/>
      <c r="D606" s="220"/>
      <c r="E606" s="220"/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  <c r="Z606" s="220"/>
      <c r="AA606" s="220"/>
      <c r="AB606" s="220"/>
      <c r="AC606" s="220"/>
      <c r="AD606" s="220"/>
      <c r="AE606" s="220"/>
      <c r="AF606" s="220"/>
      <c r="AG606" s="220"/>
      <c r="AH606" s="220"/>
      <c r="AI606" s="220"/>
      <c r="AJ606" s="220"/>
      <c r="AK606" s="220"/>
      <c r="AL606" s="220"/>
    </row>
    <row r="607" spans="1:38" ht="13.5" customHeight="1" x14ac:dyDescent="0.3">
      <c r="A607" s="220"/>
      <c r="B607" s="220"/>
      <c r="C607" s="220"/>
      <c r="D607" s="220"/>
      <c r="E607" s="220"/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  <c r="Z607" s="220"/>
      <c r="AA607" s="220"/>
      <c r="AB607" s="220"/>
      <c r="AC607" s="220"/>
      <c r="AD607" s="220"/>
      <c r="AE607" s="220"/>
      <c r="AF607" s="220"/>
      <c r="AG607" s="220"/>
      <c r="AH607" s="220"/>
      <c r="AI607" s="220"/>
      <c r="AJ607" s="220"/>
      <c r="AK607" s="220"/>
      <c r="AL607" s="220"/>
    </row>
    <row r="608" spans="1:38" ht="13.5" customHeight="1" x14ac:dyDescent="0.3">
      <c r="A608" s="220"/>
      <c r="B608" s="220"/>
      <c r="C608" s="220"/>
      <c r="D608" s="220"/>
      <c r="E608" s="220"/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  <c r="Z608" s="220"/>
      <c r="AA608" s="220"/>
      <c r="AB608" s="220"/>
      <c r="AC608" s="220"/>
      <c r="AD608" s="220"/>
      <c r="AE608" s="220"/>
      <c r="AF608" s="220"/>
      <c r="AG608" s="220"/>
      <c r="AH608" s="220"/>
      <c r="AI608" s="220"/>
      <c r="AJ608" s="220"/>
      <c r="AK608" s="220"/>
      <c r="AL608" s="220"/>
    </row>
    <row r="609" spans="1:38" ht="13.5" customHeight="1" x14ac:dyDescent="0.3">
      <c r="A609" s="220"/>
      <c r="B609" s="220"/>
      <c r="C609" s="220"/>
      <c r="D609" s="220"/>
      <c r="E609" s="220"/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  <c r="Z609" s="220"/>
      <c r="AA609" s="220"/>
      <c r="AB609" s="220"/>
      <c r="AC609" s="220"/>
      <c r="AD609" s="220"/>
      <c r="AE609" s="220"/>
      <c r="AF609" s="220"/>
      <c r="AG609" s="220"/>
      <c r="AH609" s="220"/>
      <c r="AI609" s="220"/>
      <c r="AJ609" s="220"/>
      <c r="AK609" s="220"/>
      <c r="AL609" s="220"/>
    </row>
    <row r="610" spans="1:38" ht="13.5" customHeight="1" x14ac:dyDescent="0.3">
      <c r="A610" s="220"/>
      <c r="B610" s="220"/>
      <c r="C610" s="220"/>
      <c r="D610" s="220"/>
      <c r="E610" s="220"/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  <c r="Z610" s="220"/>
      <c r="AA610" s="220"/>
      <c r="AB610" s="220"/>
      <c r="AC610" s="220"/>
      <c r="AD610" s="220"/>
      <c r="AE610" s="220"/>
      <c r="AF610" s="220"/>
      <c r="AG610" s="220"/>
      <c r="AH610" s="220"/>
      <c r="AI610" s="220"/>
      <c r="AJ610" s="220"/>
      <c r="AK610" s="220"/>
      <c r="AL610" s="220"/>
    </row>
    <row r="611" spans="1:38" ht="13.5" customHeight="1" x14ac:dyDescent="0.3">
      <c r="A611" s="220"/>
      <c r="B611" s="220"/>
      <c r="C611" s="220"/>
      <c r="D611" s="220"/>
      <c r="E611" s="220"/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20"/>
      <c r="Z611" s="220"/>
      <c r="AA611" s="220"/>
      <c r="AB611" s="220"/>
      <c r="AC611" s="220"/>
      <c r="AD611" s="220"/>
      <c r="AE611" s="220"/>
      <c r="AF611" s="220"/>
      <c r="AG611" s="220"/>
      <c r="AH611" s="220"/>
      <c r="AI611" s="220"/>
      <c r="AJ611" s="220"/>
      <c r="AK611" s="220"/>
      <c r="AL611" s="220"/>
    </row>
    <row r="612" spans="1:38" ht="13.5" customHeight="1" x14ac:dyDescent="0.3">
      <c r="A612" s="220"/>
      <c r="B612" s="220"/>
      <c r="C612" s="220"/>
      <c r="D612" s="220"/>
      <c r="E612" s="220"/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20"/>
      <c r="Z612" s="220"/>
      <c r="AA612" s="220"/>
      <c r="AB612" s="220"/>
      <c r="AC612" s="220"/>
      <c r="AD612" s="220"/>
      <c r="AE612" s="220"/>
      <c r="AF612" s="220"/>
      <c r="AG612" s="220"/>
      <c r="AH612" s="220"/>
      <c r="AI612" s="220"/>
      <c r="AJ612" s="220"/>
      <c r="AK612" s="220"/>
      <c r="AL612" s="220"/>
    </row>
    <row r="613" spans="1:38" ht="13.5" customHeight="1" x14ac:dyDescent="0.3">
      <c r="A613" s="220"/>
      <c r="B613" s="220"/>
      <c r="C613" s="220"/>
      <c r="D613" s="220"/>
      <c r="E613" s="220"/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  <c r="Z613" s="220"/>
      <c r="AA613" s="220"/>
      <c r="AB613" s="220"/>
      <c r="AC613" s="220"/>
      <c r="AD613" s="220"/>
      <c r="AE613" s="220"/>
      <c r="AF613" s="220"/>
      <c r="AG613" s="220"/>
      <c r="AH613" s="220"/>
      <c r="AI613" s="220"/>
      <c r="AJ613" s="220"/>
      <c r="AK613" s="220"/>
      <c r="AL613" s="220"/>
    </row>
    <row r="614" spans="1:38" ht="13.5" customHeight="1" x14ac:dyDescent="0.3">
      <c r="A614" s="220"/>
      <c r="B614" s="220"/>
      <c r="C614" s="220"/>
      <c r="D614" s="220"/>
      <c r="E614" s="220"/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  <c r="Z614" s="220"/>
      <c r="AA614" s="220"/>
      <c r="AB614" s="220"/>
      <c r="AC614" s="220"/>
      <c r="AD614" s="220"/>
      <c r="AE614" s="220"/>
      <c r="AF614" s="220"/>
      <c r="AG614" s="220"/>
      <c r="AH614" s="220"/>
      <c r="AI614" s="220"/>
      <c r="AJ614" s="220"/>
      <c r="AK614" s="220"/>
      <c r="AL614" s="220"/>
    </row>
    <row r="615" spans="1:38" ht="13.5" customHeight="1" x14ac:dyDescent="0.3">
      <c r="A615" s="220"/>
      <c r="B615" s="220"/>
      <c r="C615" s="220"/>
      <c r="D615" s="220"/>
      <c r="E615" s="220"/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20"/>
      <c r="Z615" s="220"/>
      <c r="AA615" s="220"/>
      <c r="AB615" s="220"/>
      <c r="AC615" s="220"/>
      <c r="AD615" s="220"/>
      <c r="AE615" s="220"/>
      <c r="AF615" s="220"/>
      <c r="AG615" s="220"/>
      <c r="AH615" s="220"/>
      <c r="AI615" s="220"/>
      <c r="AJ615" s="220"/>
      <c r="AK615" s="220"/>
      <c r="AL615" s="220"/>
    </row>
    <row r="616" spans="1:38" ht="13.5" customHeight="1" x14ac:dyDescent="0.3">
      <c r="A616" s="220"/>
      <c r="B616" s="220"/>
      <c r="C616" s="220"/>
      <c r="D616" s="220"/>
      <c r="E616" s="220"/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20"/>
      <c r="Z616" s="220"/>
      <c r="AA616" s="220"/>
      <c r="AB616" s="220"/>
      <c r="AC616" s="220"/>
      <c r="AD616" s="220"/>
      <c r="AE616" s="220"/>
      <c r="AF616" s="220"/>
      <c r="AG616" s="220"/>
      <c r="AH616" s="220"/>
      <c r="AI616" s="220"/>
      <c r="AJ616" s="220"/>
      <c r="AK616" s="220"/>
      <c r="AL616" s="220"/>
    </row>
    <row r="617" spans="1:38" ht="13.5" customHeight="1" x14ac:dyDescent="0.3">
      <c r="A617" s="220"/>
      <c r="B617" s="220"/>
      <c r="C617" s="220"/>
      <c r="D617" s="220"/>
      <c r="E617" s="220"/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20"/>
      <c r="Z617" s="220"/>
      <c r="AA617" s="220"/>
      <c r="AB617" s="220"/>
      <c r="AC617" s="220"/>
      <c r="AD617" s="220"/>
      <c r="AE617" s="220"/>
      <c r="AF617" s="220"/>
      <c r="AG617" s="220"/>
      <c r="AH617" s="220"/>
      <c r="AI617" s="220"/>
      <c r="AJ617" s="220"/>
      <c r="AK617" s="220"/>
      <c r="AL617" s="220"/>
    </row>
    <row r="618" spans="1:38" ht="13.5" customHeight="1" x14ac:dyDescent="0.3">
      <c r="A618" s="220"/>
      <c r="B618" s="220"/>
      <c r="C618" s="220"/>
      <c r="D618" s="220"/>
      <c r="E618" s="220"/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  <c r="Z618" s="220"/>
      <c r="AA618" s="220"/>
      <c r="AB618" s="220"/>
      <c r="AC618" s="220"/>
      <c r="AD618" s="220"/>
      <c r="AE618" s="220"/>
      <c r="AF618" s="220"/>
      <c r="AG618" s="220"/>
      <c r="AH618" s="220"/>
      <c r="AI618" s="220"/>
      <c r="AJ618" s="220"/>
      <c r="AK618" s="220"/>
      <c r="AL618" s="220"/>
    </row>
    <row r="619" spans="1:38" ht="13.5" customHeight="1" x14ac:dyDescent="0.3">
      <c r="A619" s="220"/>
      <c r="B619" s="220"/>
      <c r="C619" s="220"/>
      <c r="D619" s="220"/>
      <c r="E619" s="220"/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  <c r="Z619" s="220"/>
      <c r="AA619" s="220"/>
      <c r="AB619" s="220"/>
      <c r="AC619" s="220"/>
      <c r="AD619" s="220"/>
      <c r="AE619" s="220"/>
      <c r="AF619" s="220"/>
      <c r="AG619" s="220"/>
      <c r="AH619" s="220"/>
      <c r="AI619" s="220"/>
      <c r="AJ619" s="220"/>
      <c r="AK619" s="220"/>
      <c r="AL619" s="220"/>
    </row>
    <row r="620" spans="1:38" ht="13.5" customHeight="1" x14ac:dyDescent="0.3">
      <c r="A620" s="220"/>
      <c r="B620" s="220"/>
      <c r="C620" s="220"/>
      <c r="D620" s="220"/>
      <c r="E620" s="220"/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  <c r="Z620" s="220"/>
      <c r="AA620" s="220"/>
      <c r="AB620" s="220"/>
      <c r="AC620" s="220"/>
      <c r="AD620" s="220"/>
      <c r="AE620" s="220"/>
      <c r="AF620" s="220"/>
      <c r="AG620" s="220"/>
      <c r="AH620" s="220"/>
      <c r="AI620" s="220"/>
      <c r="AJ620" s="220"/>
      <c r="AK620" s="220"/>
      <c r="AL620" s="220"/>
    </row>
    <row r="621" spans="1:38" ht="13.5" customHeight="1" x14ac:dyDescent="0.3">
      <c r="A621" s="220"/>
      <c r="B621" s="220"/>
      <c r="C621" s="220"/>
      <c r="D621" s="220"/>
      <c r="E621" s="220"/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  <c r="Z621" s="220"/>
      <c r="AA621" s="220"/>
      <c r="AB621" s="220"/>
      <c r="AC621" s="220"/>
      <c r="AD621" s="220"/>
      <c r="AE621" s="220"/>
      <c r="AF621" s="220"/>
      <c r="AG621" s="220"/>
      <c r="AH621" s="220"/>
      <c r="AI621" s="220"/>
      <c r="AJ621" s="220"/>
      <c r="AK621" s="220"/>
      <c r="AL621" s="220"/>
    </row>
    <row r="622" spans="1:38" ht="13.5" customHeight="1" x14ac:dyDescent="0.3">
      <c r="A622" s="220"/>
      <c r="B622" s="220"/>
      <c r="C622" s="220"/>
      <c r="D622" s="220"/>
      <c r="E622" s="220"/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20"/>
      <c r="Z622" s="220"/>
      <c r="AA622" s="220"/>
      <c r="AB622" s="220"/>
      <c r="AC622" s="220"/>
      <c r="AD622" s="220"/>
      <c r="AE622" s="220"/>
      <c r="AF622" s="220"/>
      <c r="AG622" s="220"/>
      <c r="AH622" s="220"/>
      <c r="AI622" s="220"/>
      <c r="AJ622" s="220"/>
      <c r="AK622" s="220"/>
      <c r="AL622" s="220"/>
    </row>
    <row r="623" spans="1:38" ht="13.5" customHeight="1" x14ac:dyDescent="0.3">
      <c r="A623" s="220"/>
      <c r="B623" s="220"/>
      <c r="C623" s="220"/>
      <c r="D623" s="220"/>
      <c r="E623" s="220"/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20"/>
      <c r="Z623" s="220"/>
      <c r="AA623" s="220"/>
      <c r="AB623" s="220"/>
      <c r="AC623" s="220"/>
      <c r="AD623" s="220"/>
      <c r="AE623" s="220"/>
      <c r="AF623" s="220"/>
      <c r="AG623" s="220"/>
      <c r="AH623" s="220"/>
      <c r="AI623" s="220"/>
      <c r="AJ623" s="220"/>
      <c r="AK623" s="220"/>
      <c r="AL623" s="220"/>
    </row>
    <row r="624" spans="1:38" ht="13.5" customHeight="1" x14ac:dyDescent="0.3">
      <c r="A624" s="220"/>
      <c r="B624" s="220"/>
      <c r="C624" s="220"/>
      <c r="D624" s="220"/>
      <c r="E624" s="220"/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20"/>
      <c r="Z624" s="220"/>
      <c r="AA624" s="220"/>
      <c r="AB624" s="220"/>
      <c r="AC624" s="220"/>
      <c r="AD624" s="220"/>
      <c r="AE624" s="220"/>
      <c r="AF624" s="220"/>
      <c r="AG624" s="220"/>
      <c r="AH624" s="220"/>
      <c r="AI624" s="220"/>
      <c r="AJ624" s="220"/>
      <c r="AK624" s="220"/>
      <c r="AL624" s="220"/>
    </row>
    <row r="625" spans="1:38" ht="13.5" customHeight="1" x14ac:dyDescent="0.3">
      <c r="A625" s="220"/>
      <c r="B625" s="220"/>
      <c r="C625" s="220"/>
      <c r="D625" s="220"/>
      <c r="E625" s="220"/>
      <c r="F625" s="220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  <c r="Z625" s="220"/>
      <c r="AA625" s="220"/>
      <c r="AB625" s="220"/>
      <c r="AC625" s="220"/>
      <c r="AD625" s="220"/>
      <c r="AE625" s="220"/>
      <c r="AF625" s="220"/>
      <c r="AG625" s="220"/>
      <c r="AH625" s="220"/>
      <c r="AI625" s="220"/>
      <c r="AJ625" s="220"/>
      <c r="AK625" s="220"/>
      <c r="AL625" s="220"/>
    </row>
    <row r="626" spans="1:38" ht="13.5" customHeight="1" x14ac:dyDescent="0.3">
      <c r="A626" s="220"/>
      <c r="B626" s="220"/>
      <c r="C626" s="220"/>
      <c r="D626" s="220"/>
      <c r="E626" s="220"/>
      <c r="F626" s="220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  <c r="Z626" s="220"/>
      <c r="AA626" s="220"/>
      <c r="AB626" s="220"/>
      <c r="AC626" s="220"/>
      <c r="AD626" s="220"/>
      <c r="AE626" s="220"/>
      <c r="AF626" s="220"/>
      <c r="AG626" s="220"/>
      <c r="AH626" s="220"/>
      <c r="AI626" s="220"/>
      <c r="AJ626" s="220"/>
      <c r="AK626" s="220"/>
      <c r="AL626" s="220"/>
    </row>
    <row r="627" spans="1:38" ht="13.5" customHeight="1" x14ac:dyDescent="0.3">
      <c r="A627" s="220"/>
      <c r="B627" s="220"/>
      <c r="C627" s="220"/>
      <c r="D627" s="220"/>
      <c r="E627" s="220"/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  <c r="Z627" s="220"/>
      <c r="AA627" s="220"/>
      <c r="AB627" s="220"/>
      <c r="AC627" s="220"/>
      <c r="AD627" s="220"/>
      <c r="AE627" s="220"/>
      <c r="AF627" s="220"/>
      <c r="AG627" s="220"/>
      <c r="AH627" s="220"/>
      <c r="AI627" s="220"/>
      <c r="AJ627" s="220"/>
      <c r="AK627" s="220"/>
      <c r="AL627" s="220"/>
    </row>
    <row r="628" spans="1:38" ht="13.5" customHeight="1" x14ac:dyDescent="0.3">
      <c r="A628" s="220"/>
      <c r="B628" s="220"/>
      <c r="C628" s="220"/>
      <c r="D628" s="220"/>
      <c r="E628" s="220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  <c r="Z628" s="220"/>
      <c r="AA628" s="220"/>
      <c r="AB628" s="220"/>
      <c r="AC628" s="220"/>
      <c r="AD628" s="220"/>
      <c r="AE628" s="220"/>
      <c r="AF628" s="220"/>
      <c r="AG628" s="220"/>
      <c r="AH628" s="220"/>
      <c r="AI628" s="220"/>
      <c r="AJ628" s="220"/>
      <c r="AK628" s="220"/>
      <c r="AL628" s="220"/>
    </row>
    <row r="629" spans="1:38" ht="13.5" customHeight="1" x14ac:dyDescent="0.3">
      <c r="A629" s="220"/>
      <c r="B629" s="220"/>
      <c r="C629" s="220"/>
      <c r="D629" s="220"/>
      <c r="E629" s="220"/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  <c r="Z629" s="220"/>
      <c r="AA629" s="220"/>
      <c r="AB629" s="220"/>
      <c r="AC629" s="220"/>
      <c r="AD629" s="220"/>
      <c r="AE629" s="220"/>
      <c r="AF629" s="220"/>
      <c r="AG629" s="220"/>
      <c r="AH629" s="220"/>
      <c r="AI629" s="220"/>
      <c r="AJ629" s="220"/>
      <c r="AK629" s="220"/>
      <c r="AL629" s="220"/>
    </row>
    <row r="630" spans="1:38" ht="13.5" customHeight="1" x14ac:dyDescent="0.3">
      <c r="A630" s="220"/>
      <c r="B630" s="220"/>
      <c r="C630" s="220"/>
      <c r="D630" s="220"/>
      <c r="E630" s="220"/>
      <c r="F630" s="220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  <c r="Z630" s="220"/>
      <c r="AA630" s="220"/>
      <c r="AB630" s="220"/>
      <c r="AC630" s="220"/>
      <c r="AD630" s="220"/>
      <c r="AE630" s="220"/>
      <c r="AF630" s="220"/>
      <c r="AG630" s="220"/>
      <c r="AH630" s="220"/>
      <c r="AI630" s="220"/>
      <c r="AJ630" s="220"/>
      <c r="AK630" s="220"/>
      <c r="AL630" s="220"/>
    </row>
    <row r="631" spans="1:38" ht="13.5" customHeight="1" x14ac:dyDescent="0.3">
      <c r="A631" s="220"/>
      <c r="B631" s="220"/>
      <c r="C631" s="220"/>
      <c r="D631" s="220"/>
      <c r="E631" s="220"/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  <c r="Z631" s="220"/>
      <c r="AA631" s="220"/>
      <c r="AB631" s="220"/>
      <c r="AC631" s="220"/>
      <c r="AD631" s="220"/>
      <c r="AE631" s="220"/>
      <c r="AF631" s="220"/>
      <c r="AG631" s="220"/>
      <c r="AH631" s="220"/>
      <c r="AI631" s="220"/>
      <c r="AJ631" s="220"/>
      <c r="AK631" s="220"/>
      <c r="AL631" s="220"/>
    </row>
    <row r="632" spans="1:38" ht="13.5" customHeight="1" x14ac:dyDescent="0.3">
      <c r="A632" s="220"/>
      <c r="B632" s="220"/>
      <c r="C632" s="220"/>
      <c r="D632" s="220"/>
      <c r="E632" s="220"/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  <c r="Z632" s="220"/>
      <c r="AA632" s="220"/>
      <c r="AB632" s="220"/>
      <c r="AC632" s="220"/>
      <c r="AD632" s="220"/>
      <c r="AE632" s="220"/>
      <c r="AF632" s="220"/>
      <c r="AG632" s="220"/>
      <c r="AH632" s="220"/>
      <c r="AI632" s="220"/>
      <c r="AJ632" s="220"/>
      <c r="AK632" s="220"/>
      <c r="AL632" s="220"/>
    </row>
    <row r="633" spans="1:38" ht="13.5" customHeight="1" x14ac:dyDescent="0.3">
      <c r="A633" s="220"/>
      <c r="B633" s="220"/>
      <c r="C633" s="220"/>
      <c r="D633" s="220"/>
      <c r="E633" s="220"/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  <c r="Z633" s="220"/>
      <c r="AA633" s="220"/>
      <c r="AB633" s="220"/>
      <c r="AC633" s="220"/>
      <c r="AD633" s="220"/>
      <c r="AE633" s="220"/>
      <c r="AF633" s="220"/>
      <c r="AG633" s="220"/>
      <c r="AH633" s="220"/>
      <c r="AI633" s="220"/>
      <c r="AJ633" s="220"/>
      <c r="AK633" s="220"/>
      <c r="AL633" s="220"/>
    </row>
    <row r="634" spans="1:38" ht="13.5" customHeight="1" x14ac:dyDescent="0.3">
      <c r="A634" s="220"/>
      <c r="B634" s="220"/>
      <c r="C634" s="220"/>
      <c r="D634" s="220"/>
      <c r="E634" s="220"/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20"/>
      <c r="Z634" s="220"/>
      <c r="AA634" s="220"/>
      <c r="AB634" s="220"/>
      <c r="AC634" s="220"/>
      <c r="AD634" s="220"/>
      <c r="AE634" s="220"/>
      <c r="AF634" s="220"/>
      <c r="AG634" s="220"/>
      <c r="AH634" s="220"/>
      <c r="AI634" s="220"/>
      <c r="AJ634" s="220"/>
      <c r="AK634" s="220"/>
      <c r="AL634" s="220"/>
    </row>
    <row r="635" spans="1:38" ht="13.5" customHeight="1" x14ac:dyDescent="0.3">
      <c r="A635" s="220"/>
      <c r="B635" s="220"/>
      <c r="C635" s="220"/>
      <c r="D635" s="220"/>
      <c r="E635" s="220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20"/>
      <c r="Z635" s="220"/>
      <c r="AA635" s="220"/>
      <c r="AB635" s="220"/>
      <c r="AC635" s="220"/>
      <c r="AD635" s="220"/>
      <c r="AE635" s="220"/>
      <c r="AF635" s="220"/>
      <c r="AG635" s="220"/>
      <c r="AH635" s="220"/>
      <c r="AI635" s="220"/>
      <c r="AJ635" s="220"/>
      <c r="AK635" s="220"/>
      <c r="AL635" s="220"/>
    </row>
    <row r="636" spans="1:38" ht="13.5" customHeight="1" x14ac:dyDescent="0.3">
      <c r="A636" s="220"/>
      <c r="B636" s="220"/>
      <c r="C636" s="220"/>
      <c r="D636" s="220"/>
      <c r="E636" s="220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0"/>
      <c r="AA636" s="220"/>
      <c r="AB636" s="220"/>
      <c r="AC636" s="220"/>
      <c r="AD636" s="220"/>
      <c r="AE636" s="220"/>
      <c r="AF636" s="220"/>
      <c r="AG636" s="220"/>
      <c r="AH636" s="220"/>
      <c r="AI636" s="220"/>
      <c r="AJ636" s="220"/>
      <c r="AK636" s="220"/>
      <c r="AL636" s="220"/>
    </row>
    <row r="637" spans="1:38" ht="13.5" customHeight="1" x14ac:dyDescent="0.3">
      <c r="A637" s="220"/>
      <c r="B637" s="220"/>
      <c r="C637" s="220"/>
      <c r="D637" s="220"/>
      <c r="E637" s="220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0"/>
      <c r="AA637" s="220"/>
      <c r="AB637" s="220"/>
      <c r="AC637" s="220"/>
      <c r="AD637" s="220"/>
      <c r="AE637" s="220"/>
      <c r="AF637" s="220"/>
      <c r="AG637" s="220"/>
      <c r="AH637" s="220"/>
      <c r="AI637" s="220"/>
      <c r="AJ637" s="220"/>
      <c r="AK637" s="220"/>
      <c r="AL637" s="220"/>
    </row>
    <row r="638" spans="1:38" ht="13.5" customHeight="1" x14ac:dyDescent="0.3">
      <c r="A638" s="220"/>
      <c r="B638" s="220"/>
      <c r="C638" s="220"/>
      <c r="D638" s="220"/>
      <c r="E638" s="220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0"/>
      <c r="AA638" s="220"/>
      <c r="AB638" s="220"/>
      <c r="AC638" s="220"/>
      <c r="AD638" s="220"/>
      <c r="AE638" s="220"/>
      <c r="AF638" s="220"/>
      <c r="AG638" s="220"/>
      <c r="AH638" s="220"/>
      <c r="AI638" s="220"/>
      <c r="AJ638" s="220"/>
      <c r="AK638" s="220"/>
      <c r="AL638" s="220"/>
    </row>
    <row r="639" spans="1:38" ht="13.5" customHeight="1" x14ac:dyDescent="0.3">
      <c r="A639" s="220"/>
      <c r="B639" s="220"/>
      <c r="C639" s="220"/>
      <c r="D639" s="220"/>
      <c r="E639" s="220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0"/>
      <c r="AA639" s="220"/>
      <c r="AB639" s="220"/>
      <c r="AC639" s="220"/>
      <c r="AD639" s="220"/>
      <c r="AE639" s="220"/>
      <c r="AF639" s="220"/>
      <c r="AG639" s="220"/>
      <c r="AH639" s="220"/>
      <c r="AI639" s="220"/>
      <c r="AJ639" s="220"/>
      <c r="AK639" s="220"/>
      <c r="AL639" s="220"/>
    </row>
    <row r="640" spans="1:38" ht="13.5" customHeight="1" x14ac:dyDescent="0.3">
      <c r="A640" s="220"/>
      <c r="B640" s="220"/>
      <c r="C640" s="220"/>
      <c r="D640" s="220"/>
      <c r="E640" s="220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0"/>
      <c r="AA640" s="220"/>
      <c r="AB640" s="220"/>
      <c r="AC640" s="220"/>
      <c r="AD640" s="220"/>
      <c r="AE640" s="220"/>
      <c r="AF640" s="220"/>
      <c r="AG640" s="220"/>
      <c r="AH640" s="220"/>
      <c r="AI640" s="220"/>
      <c r="AJ640" s="220"/>
      <c r="AK640" s="220"/>
      <c r="AL640" s="220"/>
    </row>
    <row r="641" spans="1:38" ht="13.5" customHeight="1" x14ac:dyDescent="0.3">
      <c r="A641" s="220"/>
      <c r="B641" s="220"/>
      <c r="C641" s="220"/>
      <c r="D641" s="220"/>
      <c r="E641" s="220"/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  <c r="Z641" s="220"/>
      <c r="AA641" s="220"/>
      <c r="AB641" s="220"/>
      <c r="AC641" s="220"/>
      <c r="AD641" s="220"/>
      <c r="AE641" s="220"/>
      <c r="AF641" s="220"/>
      <c r="AG641" s="220"/>
      <c r="AH641" s="220"/>
      <c r="AI641" s="220"/>
      <c r="AJ641" s="220"/>
      <c r="AK641" s="220"/>
      <c r="AL641" s="220"/>
    </row>
    <row r="642" spans="1:38" ht="13.5" customHeight="1" x14ac:dyDescent="0.3">
      <c r="A642" s="220"/>
      <c r="B642" s="220"/>
      <c r="C642" s="220"/>
      <c r="D642" s="220"/>
      <c r="E642" s="220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  <c r="Z642" s="220"/>
      <c r="AA642" s="220"/>
      <c r="AB642" s="220"/>
      <c r="AC642" s="220"/>
      <c r="AD642" s="220"/>
      <c r="AE642" s="220"/>
      <c r="AF642" s="220"/>
      <c r="AG642" s="220"/>
      <c r="AH642" s="220"/>
      <c r="AI642" s="220"/>
      <c r="AJ642" s="220"/>
      <c r="AK642" s="220"/>
      <c r="AL642" s="220"/>
    </row>
    <row r="643" spans="1:38" ht="13.5" customHeight="1" x14ac:dyDescent="0.3">
      <c r="A643" s="220"/>
      <c r="B643" s="220"/>
      <c r="C643" s="220"/>
      <c r="D643" s="220"/>
      <c r="E643" s="220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  <c r="Z643" s="220"/>
      <c r="AA643" s="220"/>
      <c r="AB643" s="220"/>
      <c r="AC643" s="220"/>
      <c r="AD643" s="220"/>
      <c r="AE643" s="220"/>
      <c r="AF643" s="220"/>
      <c r="AG643" s="220"/>
      <c r="AH643" s="220"/>
      <c r="AI643" s="220"/>
      <c r="AJ643" s="220"/>
      <c r="AK643" s="220"/>
      <c r="AL643" s="220"/>
    </row>
    <row r="644" spans="1:38" ht="13.5" customHeight="1" x14ac:dyDescent="0.3">
      <c r="A644" s="220"/>
      <c r="B644" s="220"/>
      <c r="C644" s="220"/>
      <c r="D644" s="220"/>
      <c r="E644" s="220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  <c r="Z644" s="220"/>
      <c r="AA644" s="220"/>
      <c r="AB644" s="220"/>
      <c r="AC644" s="220"/>
      <c r="AD644" s="220"/>
      <c r="AE644" s="220"/>
      <c r="AF644" s="220"/>
      <c r="AG644" s="220"/>
      <c r="AH644" s="220"/>
      <c r="AI644" s="220"/>
      <c r="AJ644" s="220"/>
      <c r="AK644" s="220"/>
      <c r="AL644" s="220"/>
    </row>
    <row r="645" spans="1:38" ht="13.5" customHeight="1" x14ac:dyDescent="0.3">
      <c r="A645" s="220"/>
      <c r="B645" s="220"/>
      <c r="C645" s="220"/>
      <c r="D645" s="220"/>
      <c r="E645" s="220"/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20"/>
      <c r="Z645" s="220"/>
      <c r="AA645" s="220"/>
      <c r="AB645" s="220"/>
      <c r="AC645" s="220"/>
      <c r="AD645" s="220"/>
      <c r="AE645" s="220"/>
      <c r="AF645" s="220"/>
      <c r="AG645" s="220"/>
      <c r="AH645" s="220"/>
      <c r="AI645" s="220"/>
      <c r="AJ645" s="220"/>
      <c r="AK645" s="220"/>
      <c r="AL645" s="220"/>
    </row>
    <row r="646" spans="1:38" ht="13.5" customHeight="1" x14ac:dyDescent="0.3">
      <c r="A646" s="220"/>
      <c r="B646" s="220"/>
      <c r="C646" s="220"/>
      <c r="D646" s="220"/>
      <c r="E646" s="220"/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20"/>
      <c r="Z646" s="220"/>
      <c r="AA646" s="220"/>
      <c r="AB646" s="220"/>
      <c r="AC646" s="220"/>
      <c r="AD646" s="220"/>
      <c r="AE646" s="220"/>
      <c r="AF646" s="220"/>
      <c r="AG646" s="220"/>
      <c r="AH646" s="220"/>
      <c r="AI646" s="220"/>
      <c r="AJ646" s="220"/>
      <c r="AK646" s="220"/>
      <c r="AL646" s="220"/>
    </row>
    <row r="647" spans="1:38" ht="13.5" customHeight="1" x14ac:dyDescent="0.3">
      <c r="A647" s="220"/>
      <c r="B647" s="220"/>
      <c r="C647" s="220"/>
      <c r="D647" s="220"/>
      <c r="E647" s="220"/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20"/>
      <c r="Z647" s="220"/>
      <c r="AA647" s="220"/>
      <c r="AB647" s="220"/>
      <c r="AC647" s="220"/>
      <c r="AD647" s="220"/>
      <c r="AE647" s="220"/>
      <c r="AF647" s="220"/>
      <c r="AG647" s="220"/>
      <c r="AH647" s="220"/>
      <c r="AI647" s="220"/>
      <c r="AJ647" s="220"/>
      <c r="AK647" s="220"/>
      <c r="AL647" s="220"/>
    </row>
    <row r="648" spans="1:38" ht="13.5" customHeight="1" x14ac:dyDescent="0.3">
      <c r="A648" s="220"/>
      <c r="B648" s="220"/>
      <c r="C648" s="220"/>
      <c r="D648" s="220"/>
      <c r="E648" s="220"/>
      <c r="F648" s="220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20"/>
      <c r="Z648" s="220"/>
      <c r="AA648" s="220"/>
      <c r="AB648" s="220"/>
      <c r="AC648" s="220"/>
      <c r="AD648" s="220"/>
      <c r="AE648" s="220"/>
      <c r="AF648" s="220"/>
      <c r="AG648" s="220"/>
      <c r="AH648" s="220"/>
      <c r="AI648" s="220"/>
      <c r="AJ648" s="220"/>
      <c r="AK648" s="220"/>
      <c r="AL648" s="220"/>
    </row>
    <row r="649" spans="1:38" ht="13.5" customHeight="1" x14ac:dyDescent="0.3">
      <c r="A649" s="220"/>
      <c r="B649" s="220"/>
      <c r="C649" s="220"/>
      <c r="D649" s="220"/>
      <c r="E649" s="220"/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20"/>
      <c r="Z649" s="220"/>
      <c r="AA649" s="220"/>
      <c r="AB649" s="220"/>
      <c r="AC649" s="220"/>
      <c r="AD649" s="220"/>
      <c r="AE649" s="220"/>
      <c r="AF649" s="220"/>
      <c r="AG649" s="220"/>
      <c r="AH649" s="220"/>
      <c r="AI649" s="220"/>
      <c r="AJ649" s="220"/>
      <c r="AK649" s="220"/>
      <c r="AL649" s="220"/>
    </row>
    <row r="650" spans="1:38" ht="0" hidden="1" customHeight="1" x14ac:dyDescent="0.3">
      <c r="A650" s="220"/>
      <c r="B650" s="220"/>
      <c r="C650" s="220"/>
      <c r="D650" s="220"/>
      <c r="E650" s="220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0"/>
      <c r="AA650" s="220"/>
      <c r="AB650" s="220"/>
      <c r="AC650" s="220"/>
      <c r="AD650" s="220"/>
      <c r="AE650" s="220"/>
      <c r="AF650" s="220"/>
      <c r="AG650" s="220"/>
      <c r="AH650" s="220"/>
      <c r="AI650" s="220"/>
      <c r="AJ650" s="220"/>
      <c r="AK650" s="220"/>
      <c r="AL650" s="220"/>
    </row>
    <row r="651" spans="1:38" ht="0" hidden="1" customHeight="1" x14ac:dyDescent="0.3">
      <c r="A651" s="220"/>
      <c r="B651" s="220"/>
      <c r="C651" s="220"/>
      <c r="D651" s="220"/>
      <c r="E651" s="220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0"/>
      <c r="AA651" s="220"/>
      <c r="AB651" s="220"/>
      <c r="AC651" s="220"/>
      <c r="AD651" s="220"/>
      <c r="AE651" s="220"/>
      <c r="AF651" s="220"/>
      <c r="AG651" s="220"/>
      <c r="AH651" s="220"/>
      <c r="AI651" s="220"/>
      <c r="AJ651" s="220"/>
      <c r="AK651" s="220"/>
      <c r="AL651" s="220"/>
    </row>
    <row r="652" spans="1:38" ht="0" hidden="1" customHeight="1" x14ac:dyDescent="0.3">
      <c r="A652" s="220"/>
      <c r="B652" s="220"/>
      <c r="C652" s="220"/>
      <c r="D652" s="220"/>
      <c r="E652" s="220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0"/>
      <c r="AA652" s="220"/>
      <c r="AB652" s="220"/>
      <c r="AC652" s="220"/>
      <c r="AD652" s="220"/>
      <c r="AE652" s="220"/>
      <c r="AF652" s="220"/>
      <c r="AG652" s="220"/>
      <c r="AH652" s="220"/>
      <c r="AI652" s="220"/>
      <c r="AJ652" s="220"/>
      <c r="AK652" s="220"/>
      <c r="AL652" s="220"/>
    </row>
    <row r="653" spans="1:38" ht="0" hidden="1" customHeight="1" x14ac:dyDescent="0.3">
      <c r="A653" s="220"/>
      <c r="B653" s="220"/>
      <c r="C653" s="220"/>
      <c r="D653" s="220"/>
      <c r="E653" s="220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0"/>
      <c r="AA653" s="220"/>
      <c r="AB653" s="220"/>
      <c r="AC653" s="220"/>
      <c r="AD653" s="220"/>
      <c r="AE653" s="220"/>
      <c r="AF653" s="220"/>
      <c r="AG653" s="220"/>
      <c r="AH653" s="220"/>
      <c r="AI653" s="220"/>
      <c r="AJ653" s="220"/>
      <c r="AK653" s="220"/>
      <c r="AL653" s="220"/>
    </row>
    <row r="654" spans="1:38" ht="0" hidden="1" customHeight="1" x14ac:dyDescent="0.3">
      <c r="A654" s="220"/>
      <c r="B654" s="220"/>
      <c r="C654" s="220"/>
      <c r="D654" s="220"/>
      <c r="E654" s="220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0"/>
      <c r="AA654" s="220"/>
      <c r="AB654" s="220"/>
      <c r="AC654" s="220"/>
      <c r="AD654" s="220"/>
      <c r="AE654" s="220"/>
      <c r="AF654" s="220"/>
      <c r="AG654" s="220"/>
      <c r="AH654" s="220"/>
      <c r="AI654" s="220"/>
      <c r="AJ654" s="220"/>
      <c r="AK654" s="220"/>
      <c r="AL654" s="220"/>
    </row>
    <row r="655" spans="1:38" ht="0" hidden="1" customHeight="1" x14ac:dyDescent="0.3">
      <c r="A655" s="220"/>
      <c r="B655" s="220"/>
      <c r="C655" s="220"/>
      <c r="D655" s="220"/>
      <c r="E655" s="220"/>
      <c r="F655" s="220"/>
      <c r="G655" s="220"/>
      <c r="H655" s="220"/>
      <c r="I655" s="220"/>
      <c r="J655" s="220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20"/>
      <c r="Z655" s="220"/>
      <c r="AA655" s="220"/>
      <c r="AB655" s="220"/>
      <c r="AC655" s="220"/>
      <c r="AD655" s="220"/>
      <c r="AE655" s="220"/>
      <c r="AF655" s="220"/>
      <c r="AG655" s="220"/>
      <c r="AH655" s="220"/>
      <c r="AI655" s="220"/>
      <c r="AJ655" s="220"/>
      <c r="AK655" s="220"/>
      <c r="AL655" s="220"/>
    </row>
    <row r="656" spans="1:38" ht="0" hidden="1" customHeight="1" x14ac:dyDescent="0.3">
      <c r="A656" s="220"/>
      <c r="B656" s="220"/>
      <c r="C656" s="220"/>
      <c r="D656" s="220"/>
      <c r="E656" s="220"/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20"/>
      <c r="Z656" s="220"/>
      <c r="AA656" s="220"/>
      <c r="AB656" s="220"/>
      <c r="AC656" s="220"/>
      <c r="AD656" s="220"/>
      <c r="AE656" s="220"/>
      <c r="AF656" s="220"/>
      <c r="AG656" s="220"/>
      <c r="AH656" s="220"/>
      <c r="AI656" s="220"/>
      <c r="AJ656" s="220"/>
      <c r="AK656" s="220"/>
      <c r="AL656" s="220"/>
    </row>
    <row r="657" spans="1:38" ht="0" hidden="1" customHeight="1" x14ac:dyDescent="0.3">
      <c r="A657" s="220"/>
      <c r="B657" s="220"/>
      <c r="C657" s="220"/>
      <c r="D657" s="220"/>
      <c r="E657" s="220"/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20"/>
      <c r="Z657" s="220"/>
      <c r="AA657" s="220"/>
      <c r="AB657" s="220"/>
      <c r="AC657" s="220"/>
      <c r="AD657" s="220"/>
      <c r="AE657" s="220"/>
      <c r="AF657" s="220"/>
      <c r="AG657" s="220"/>
      <c r="AH657" s="220"/>
      <c r="AI657" s="220"/>
      <c r="AJ657" s="220"/>
      <c r="AK657" s="220"/>
      <c r="AL657" s="220"/>
    </row>
    <row r="658" spans="1:38" ht="0" hidden="1" customHeight="1" x14ac:dyDescent="0.3">
      <c r="A658" s="220"/>
      <c r="B658" s="220"/>
      <c r="C658" s="220"/>
      <c r="D658" s="220"/>
      <c r="E658" s="220"/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20"/>
      <c r="Z658" s="220"/>
      <c r="AA658" s="220"/>
      <c r="AB658" s="220"/>
      <c r="AC658" s="220"/>
      <c r="AD658" s="220"/>
      <c r="AE658" s="220"/>
      <c r="AF658" s="220"/>
      <c r="AG658" s="220"/>
      <c r="AH658" s="220"/>
      <c r="AI658" s="220"/>
      <c r="AJ658" s="220"/>
      <c r="AK658" s="220"/>
      <c r="AL658" s="220"/>
    </row>
    <row r="659" spans="1:38" ht="0" hidden="1" customHeight="1" x14ac:dyDescent="0.3">
      <c r="A659" s="220"/>
      <c r="B659" s="220"/>
      <c r="C659" s="220"/>
      <c r="D659" s="220"/>
      <c r="E659" s="220"/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20"/>
      <c r="Z659" s="220"/>
      <c r="AA659" s="220"/>
      <c r="AB659" s="220"/>
      <c r="AC659" s="220"/>
      <c r="AD659" s="220"/>
      <c r="AE659" s="220"/>
      <c r="AF659" s="220"/>
      <c r="AG659" s="220"/>
      <c r="AH659" s="220"/>
      <c r="AI659" s="220"/>
      <c r="AJ659" s="220"/>
      <c r="AK659" s="220"/>
      <c r="AL659" s="220"/>
    </row>
    <row r="660" spans="1:38" ht="0" hidden="1" customHeight="1" x14ac:dyDescent="0.3">
      <c r="A660" s="220"/>
      <c r="B660" s="220"/>
      <c r="C660" s="220"/>
      <c r="D660" s="220"/>
      <c r="E660" s="220"/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20"/>
      <c r="Z660" s="220"/>
      <c r="AA660" s="220"/>
      <c r="AB660" s="220"/>
      <c r="AC660" s="220"/>
      <c r="AD660" s="220"/>
      <c r="AE660" s="220"/>
      <c r="AF660" s="220"/>
      <c r="AG660" s="220"/>
      <c r="AH660" s="220"/>
      <c r="AI660" s="220"/>
      <c r="AJ660" s="220"/>
      <c r="AK660" s="220"/>
      <c r="AL660" s="220"/>
    </row>
    <row r="661" spans="1:38" ht="0" hidden="1" customHeight="1" x14ac:dyDescent="0.3">
      <c r="A661" s="220"/>
      <c r="B661" s="220"/>
      <c r="C661" s="220"/>
      <c r="D661" s="220"/>
      <c r="E661" s="220"/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20"/>
      <c r="Z661" s="220"/>
      <c r="AA661" s="220"/>
      <c r="AB661" s="220"/>
      <c r="AC661" s="220"/>
      <c r="AD661" s="220"/>
      <c r="AE661" s="220"/>
      <c r="AF661" s="220"/>
      <c r="AG661" s="220"/>
      <c r="AH661" s="220"/>
      <c r="AI661" s="220"/>
      <c r="AJ661" s="220"/>
      <c r="AK661" s="220"/>
      <c r="AL661" s="220"/>
    </row>
    <row r="662" spans="1:38" ht="0" hidden="1" customHeight="1" x14ac:dyDescent="0.3">
      <c r="A662" s="220"/>
      <c r="B662" s="220"/>
      <c r="C662" s="220"/>
      <c r="D662" s="220"/>
      <c r="E662" s="220"/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20"/>
      <c r="Z662" s="220"/>
      <c r="AA662" s="220"/>
      <c r="AB662" s="220"/>
      <c r="AC662" s="220"/>
      <c r="AD662" s="220"/>
      <c r="AE662" s="220"/>
      <c r="AF662" s="220"/>
      <c r="AG662" s="220"/>
      <c r="AH662" s="220"/>
      <c r="AI662" s="220"/>
      <c r="AJ662" s="220"/>
      <c r="AK662" s="220"/>
      <c r="AL662" s="220"/>
    </row>
    <row r="663" spans="1:38" ht="0" hidden="1" customHeight="1" x14ac:dyDescent="0.3">
      <c r="A663" s="220"/>
      <c r="B663" s="220"/>
      <c r="C663" s="220"/>
      <c r="D663" s="220"/>
      <c r="E663" s="220"/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20"/>
      <c r="Z663" s="220"/>
      <c r="AA663" s="220"/>
      <c r="AB663" s="220"/>
      <c r="AC663" s="220"/>
      <c r="AD663" s="220"/>
      <c r="AE663" s="220"/>
      <c r="AF663" s="220"/>
      <c r="AG663" s="220"/>
      <c r="AH663" s="220"/>
      <c r="AI663" s="220"/>
      <c r="AJ663" s="220"/>
      <c r="AK663" s="220"/>
      <c r="AL663" s="220"/>
    </row>
    <row r="664" spans="1:38" ht="0" hidden="1" customHeight="1" x14ac:dyDescent="0.3">
      <c r="A664" s="220"/>
      <c r="B664" s="220"/>
      <c r="C664" s="220"/>
      <c r="D664" s="220"/>
      <c r="E664" s="220"/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0"/>
      <c r="AA664" s="220"/>
      <c r="AB664" s="220"/>
      <c r="AC664" s="220"/>
      <c r="AD664" s="220"/>
      <c r="AE664" s="220"/>
      <c r="AF664" s="220"/>
      <c r="AG664" s="220"/>
      <c r="AH664" s="220"/>
      <c r="AI664" s="220"/>
      <c r="AJ664" s="220"/>
      <c r="AK664" s="220"/>
      <c r="AL664" s="220"/>
    </row>
    <row r="665" spans="1:38" ht="0" hidden="1" customHeight="1" x14ac:dyDescent="0.3">
      <c r="A665" s="220"/>
      <c r="B665" s="220"/>
      <c r="C665" s="220"/>
      <c r="D665" s="220"/>
      <c r="E665" s="220"/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  <c r="Z665" s="220"/>
      <c r="AA665" s="220"/>
      <c r="AB665" s="220"/>
      <c r="AC665" s="220"/>
      <c r="AD665" s="220"/>
      <c r="AE665" s="220"/>
      <c r="AF665" s="220"/>
      <c r="AG665" s="220"/>
      <c r="AH665" s="220"/>
      <c r="AI665" s="220"/>
      <c r="AJ665" s="220"/>
      <c r="AK665" s="220"/>
      <c r="AL665" s="220"/>
    </row>
    <row r="666" spans="1:38" ht="0" hidden="1" customHeight="1" x14ac:dyDescent="0.3">
      <c r="A666" s="220"/>
      <c r="B666" s="220"/>
      <c r="C666" s="220"/>
      <c r="D666" s="220"/>
      <c r="E666" s="220"/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  <c r="Z666" s="220"/>
      <c r="AA666" s="220"/>
      <c r="AB666" s="220"/>
      <c r="AC666" s="220"/>
      <c r="AD666" s="220"/>
      <c r="AE666" s="220"/>
      <c r="AF666" s="220"/>
      <c r="AG666" s="220"/>
      <c r="AH666" s="220"/>
      <c r="AI666" s="220"/>
      <c r="AJ666" s="220"/>
      <c r="AK666" s="220"/>
      <c r="AL666" s="220"/>
    </row>
    <row r="667" spans="1:38" ht="0" hidden="1" customHeight="1" x14ac:dyDescent="0.3">
      <c r="A667" s="220"/>
      <c r="B667" s="220"/>
      <c r="C667" s="220"/>
      <c r="D667" s="220"/>
      <c r="E667" s="220"/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  <c r="Z667" s="220"/>
      <c r="AA667" s="220"/>
      <c r="AB667" s="220"/>
      <c r="AC667" s="220"/>
      <c r="AD667" s="220"/>
      <c r="AE667" s="220"/>
      <c r="AF667" s="220"/>
      <c r="AG667" s="220"/>
      <c r="AH667" s="220"/>
      <c r="AI667" s="220"/>
      <c r="AJ667" s="220"/>
      <c r="AK667" s="220"/>
      <c r="AL667" s="220"/>
    </row>
    <row r="668" spans="1:38" ht="0" hidden="1" customHeight="1" x14ac:dyDescent="0.3">
      <c r="A668" s="220"/>
      <c r="B668" s="220"/>
      <c r="C668" s="220"/>
      <c r="D668" s="220"/>
      <c r="E668" s="220"/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  <c r="Z668" s="220"/>
      <c r="AA668" s="220"/>
      <c r="AB668" s="220"/>
      <c r="AC668" s="220"/>
      <c r="AD668" s="220"/>
      <c r="AE668" s="220"/>
      <c r="AF668" s="220"/>
      <c r="AG668" s="220"/>
      <c r="AH668" s="220"/>
      <c r="AI668" s="220"/>
      <c r="AJ668" s="220"/>
      <c r="AK668" s="220"/>
      <c r="AL668" s="220"/>
    </row>
    <row r="669" spans="1:38" ht="0" hidden="1" customHeight="1" x14ac:dyDescent="0.3">
      <c r="A669" s="220"/>
      <c r="B669" s="220"/>
      <c r="C669" s="220"/>
      <c r="D669" s="220"/>
      <c r="E669" s="220"/>
      <c r="F669" s="220"/>
      <c r="G669" s="220"/>
      <c r="H669" s="220"/>
      <c r="I669" s="220"/>
      <c r="J669" s="220"/>
      <c r="K669" s="220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20"/>
      <c r="Z669" s="220"/>
      <c r="AA669" s="220"/>
      <c r="AB669" s="220"/>
      <c r="AC669" s="220"/>
      <c r="AD669" s="220"/>
      <c r="AE669" s="220"/>
      <c r="AF669" s="220"/>
      <c r="AG669" s="220"/>
      <c r="AH669" s="220"/>
      <c r="AI669" s="220"/>
      <c r="AJ669" s="220"/>
      <c r="AK669" s="220"/>
      <c r="AL669" s="220"/>
    </row>
    <row r="670" spans="1:38" ht="0" hidden="1" customHeight="1" x14ac:dyDescent="0.3">
      <c r="A670" s="220"/>
      <c r="B670" s="220"/>
      <c r="C670" s="220"/>
      <c r="D670" s="220"/>
      <c r="E670" s="220"/>
      <c r="F670" s="220"/>
      <c r="G670" s="220"/>
      <c r="H670" s="220"/>
      <c r="I670" s="220"/>
      <c r="J670" s="220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20"/>
      <c r="Z670" s="220"/>
      <c r="AA670" s="220"/>
      <c r="AB670" s="220"/>
      <c r="AC670" s="220"/>
      <c r="AD670" s="220"/>
      <c r="AE670" s="220"/>
      <c r="AF670" s="220"/>
      <c r="AG670" s="220"/>
      <c r="AH670" s="220"/>
      <c r="AI670" s="220"/>
      <c r="AJ670" s="220"/>
      <c r="AK670" s="220"/>
      <c r="AL670" s="220"/>
    </row>
    <row r="671" spans="1:38" ht="0" hidden="1" customHeight="1" x14ac:dyDescent="0.3">
      <c r="A671" s="220"/>
      <c r="B671" s="220"/>
      <c r="C671" s="220"/>
      <c r="D671" s="220"/>
      <c r="E671" s="220"/>
      <c r="F671" s="220"/>
      <c r="G671" s="220"/>
      <c r="H671" s="220"/>
      <c r="I671" s="220"/>
      <c r="J671" s="220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20"/>
      <c r="Z671" s="220"/>
      <c r="AA671" s="220"/>
      <c r="AB671" s="220"/>
      <c r="AC671" s="220"/>
      <c r="AD671" s="220"/>
      <c r="AE671" s="220"/>
      <c r="AF671" s="220"/>
      <c r="AG671" s="220"/>
      <c r="AH671" s="220"/>
      <c r="AI671" s="220"/>
      <c r="AJ671" s="220"/>
      <c r="AK671" s="220"/>
      <c r="AL671" s="220"/>
    </row>
    <row r="672" spans="1:38" ht="0" hidden="1" customHeight="1" x14ac:dyDescent="0.3">
      <c r="A672" s="220"/>
      <c r="B672" s="220"/>
      <c r="C672" s="220"/>
      <c r="D672" s="220"/>
      <c r="E672" s="220"/>
      <c r="F672" s="220"/>
      <c r="G672" s="220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20"/>
      <c r="Z672" s="220"/>
      <c r="AA672" s="220"/>
      <c r="AB672" s="220"/>
      <c r="AC672" s="220"/>
      <c r="AD672" s="220"/>
      <c r="AE672" s="220"/>
      <c r="AF672" s="220"/>
      <c r="AG672" s="220"/>
      <c r="AH672" s="220"/>
      <c r="AI672" s="220"/>
      <c r="AJ672" s="220"/>
      <c r="AK672" s="220"/>
      <c r="AL672" s="220"/>
    </row>
    <row r="673" spans="1:38" ht="0" hidden="1" customHeight="1" x14ac:dyDescent="0.3">
      <c r="A673" s="220"/>
      <c r="B673" s="220"/>
      <c r="C673" s="220"/>
      <c r="D673" s="220"/>
      <c r="E673" s="220"/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20"/>
      <c r="Z673" s="220"/>
      <c r="AA673" s="220"/>
      <c r="AB673" s="220"/>
      <c r="AC673" s="220"/>
      <c r="AD673" s="220"/>
      <c r="AE673" s="220"/>
      <c r="AF673" s="220"/>
      <c r="AG673" s="220"/>
      <c r="AH673" s="220"/>
      <c r="AI673" s="220"/>
      <c r="AJ673" s="220"/>
      <c r="AK673" s="220"/>
      <c r="AL673" s="220"/>
    </row>
    <row r="674" spans="1:38" ht="0" hidden="1" customHeight="1" x14ac:dyDescent="0.3">
      <c r="A674" s="220"/>
      <c r="B674" s="220"/>
      <c r="C674" s="220"/>
      <c r="D674" s="220"/>
      <c r="E674" s="220"/>
      <c r="F674" s="220"/>
      <c r="G674" s="220"/>
      <c r="H674" s="220"/>
      <c r="I674" s="220"/>
      <c r="J674" s="220"/>
      <c r="K674" s="220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20"/>
      <c r="Z674" s="220"/>
      <c r="AA674" s="220"/>
      <c r="AB674" s="220"/>
      <c r="AC674" s="220"/>
      <c r="AD674" s="220"/>
      <c r="AE674" s="220"/>
      <c r="AF674" s="220"/>
      <c r="AG674" s="220"/>
      <c r="AH674" s="220"/>
      <c r="AI674" s="220"/>
      <c r="AJ674" s="220"/>
      <c r="AK674" s="220"/>
      <c r="AL674" s="220"/>
    </row>
    <row r="675" spans="1:38" ht="0" hidden="1" customHeight="1" x14ac:dyDescent="0.3">
      <c r="A675" s="220"/>
      <c r="B675" s="220"/>
      <c r="C675" s="220"/>
      <c r="D675" s="220"/>
      <c r="E675" s="220"/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20"/>
      <c r="Z675" s="220"/>
      <c r="AA675" s="220"/>
      <c r="AB675" s="220"/>
      <c r="AC675" s="220"/>
      <c r="AD675" s="220"/>
      <c r="AE675" s="220"/>
      <c r="AF675" s="220"/>
      <c r="AG675" s="220"/>
      <c r="AH675" s="220"/>
      <c r="AI675" s="220"/>
      <c r="AJ675" s="220"/>
      <c r="AK675" s="220"/>
      <c r="AL675" s="220"/>
    </row>
    <row r="676" spans="1:38" ht="0" hidden="1" customHeight="1" x14ac:dyDescent="0.3">
      <c r="A676" s="220"/>
      <c r="B676" s="220"/>
      <c r="C676" s="220"/>
      <c r="D676" s="220"/>
      <c r="E676" s="220"/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20"/>
      <c r="Z676" s="220"/>
      <c r="AA676" s="220"/>
      <c r="AB676" s="220"/>
      <c r="AC676" s="220"/>
      <c r="AD676" s="220"/>
      <c r="AE676" s="220"/>
      <c r="AF676" s="220"/>
      <c r="AG676" s="220"/>
      <c r="AH676" s="220"/>
      <c r="AI676" s="220"/>
      <c r="AJ676" s="220"/>
      <c r="AK676" s="220"/>
      <c r="AL676" s="220"/>
    </row>
    <row r="677" spans="1:38" ht="0" hidden="1" customHeight="1" x14ac:dyDescent="0.3">
      <c r="A677" s="220"/>
      <c r="B677" s="220"/>
      <c r="C677" s="220"/>
      <c r="D677" s="220"/>
      <c r="E677" s="220"/>
      <c r="F677" s="220"/>
      <c r="G677" s="220"/>
      <c r="H677" s="220"/>
      <c r="I677" s="220"/>
      <c r="J677" s="220"/>
      <c r="K677" s="220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20"/>
      <c r="Z677" s="220"/>
      <c r="AA677" s="220"/>
      <c r="AB677" s="220"/>
      <c r="AC677" s="220"/>
      <c r="AD677" s="220"/>
      <c r="AE677" s="220"/>
      <c r="AF677" s="220"/>
      <c r="AG677" s="220"/>
      <c r="AH677" s="220"/>
      <c r="AI677" s="220"/>
      <c r="AJ677" s="220"/>
      <c r="AK677" s="220"/>
      <c r="AL677" s="220"/>
    </row>
    <row r="678" spans="1:38" ht="0" hidden="1" customHeight="1" x14ac:dyDescent="0.3">
      <c r="A678" s="220"/>
      <c r="B678" s="220"/>
      <c r="C678" s="220"/>
      <c r="D678" s="220"/>
      <c r="E678" s="220"/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20"/>
      <c r="Z678" s="220"/>
      <c r="AA678" s="220"/>
      <c r="AB678" s="220"/>
      <c r="AC678" s="220"/>
      <c r="AD678" s="220"/>
      <c r="AE678" s="220"/>
      <c r="AF678" s="220"/>
      <c r="AG678" s="220"/>
      <c r="AH678" s="220"/>
      <c r="AI678" s="220"/>
      <c r="AJ678" s="220"/>
      <c r="AK678" s="220"/>
      <c r="AL678" s="220"/>
    </row>
    <row r="679" spans="1:38" ht="0" hidden="1" customHeight="1" x14ac:dyDescent="0.3">
      <c r="A679" s="220"/>
      <c r="B679" s="220"/>
      <c r="C679" s="220"/>
      <c r="D679" s="220"/>
      <c r="E679" s="220"/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20"/>
      <c r="Z679" s="220"/>
      <c r="AA679" s="220"/>
      <c r="AB679" s="220"/>
      <c r="AC679" s="220"/>
      <c r="AD679" s="220"/>
      <c r="AE679" s="220"/>
      <c r="AF679" s="220"/>
      <c r="AG679" s="220"/>
      <c r="AH679" s="220"/>
      <c r="AI679" s="220"/>
      <c r="AJ679" s="220"/>
      <c r="AK679" s="220"/>
      <c r="AL679" s="220"/>
    </row>
  </sheetData>
  <sheetProtection formatCells="0"/>
  <mergeCells count="5">
    <mergeCell ref="C2:D2"/>
    <mergeCell ref="C3:D3"/>
    <mergeCell ref="C4:D4"/>
    <mergeCell ref="C5:D5"/>
    <mergeCell ref="R9:AL9"/>
  </mergeCells>
  <pageMargins left="0.55118110236220474" right="0.31496062992125984" top="0.55118110236220474" bottom="1.0629921259842521" header="0.51181102362204722" footer="0.51181102362204722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23"/>
  <sheetViews>
    <sheetView zoomScale="75" zoomScaleNormal="75" zoomScaleSheetLayoutView="82" workbookViewId="0">
      <selection activeCell="A8" sqref="A8:B11"/>
    </sheetView>
  </sheetViews>
  <sheetFormatPr defaultColWidth="9" defaultRowHeight="18.75" x14ac:dyDescent="0.3"/>
  <cols>
    <col min="1" max="1" width="16" style="162" customWidth="1"/>
    <col min="2" max="2" width="28.140625" style="162" customWidth="1"/>
    <col min="3" max="3" width="22.28515625" style="162" customWidth="1"/>
    <col min="4" max="4" width="20.28515625" style="162" customWidth="1"/>
    <col min="5" max="5" width="15.140625" style="162" customWidth="1"/>
    <col min="6" max="6" width="16.5703125" style="162" customWidth="1"/>
    <col min="7" max="7" width="13" style="162" customWidth="1"/>
    <col min="8" max="8" width="8" style="162" customWidth="1"/>
    <col min="9" max="9" width="9.140625" style="162" customWidth="1"/>
    <col min="10" max="10" width="14" style="162" customWidth="1"/>
    <col min="11" max="38" width="3.85546875" style="162" customWidth="1"/>
    <col min="39" max="256" width="9" style="162"/>
    <col min="257" max="257" width="29.5703125" style="162" customWidth="1"/>
    <col min="258" max="258" width="18.7109375" style="162" customWidth="1"/>
    <col min="259" max="259" width="26" style="162" customWidth="1"/>
    <col min="260" max="260" width="9" style="162"/>
    <col min="261" max="261" width="16.5703125" style="162" customWidth="1"/>
    <col min="262" max="262" width="15.140625" style="162" customWidth="1"/>
    <col min="263" max="264" width="9.140625" style="162" customWidth="1"/>
    <col min="265" max="265" width="16.140625" style="162" customWidth="1"/>
    <col min="266" max="288" width="3.85546875" style="162" customWidth="1"/>
    <col min="289" max="512" width="9" style="162"/>
    <col min="513" max="513" width="29.5703125" style="162" customWidth="1"/>
    <col min="514" max="514" width="18.7109375" style="162" customWidth="1"/>
    <col min="515" max="515" width="26" style="162" customWidth="1"/>
    <col min="516" max="516" width="9" style="162"/>
    <col min="517" max="517" width="16.5703125" style="162" customWidth="1"/>
    <col min="518" max="518" width="15.140625" style="162" customWidth="1"/>
    <col min="519" max="520" width="9.140625" style="162" customWidth="1"/>
    <col min="521" max="521" width="16.140625" style="162" customWidth="1"/>
    <col min="522" max="544" width="3.85546875" style="162" customWidth="1"/>
    <col min="545" max="768" width="9" style="162"/>
    <col min="769" max="769" width="29.5703125" style="162" customWidth="1"/>
    <col min="770" max="770" width="18.7109375" style="162" customWidth="1"/>
    <col min="771" max="771" width="26" style="162" customWidth="1"/>
    <col min="772" max="772" width="9" style="162"/>
    <col min="773" max="773" width="16.5703125" style="162" customWidth="1"/>
    <col min="774" max="774" width="15.140625" style="162" customWidth="1"/>
    <col min="775" max="776" width="9.140625" style="162" customWidth="1"/>
    <col min="777" max="777" width="16.140625" style="162" customWidth="1"/>
    <col min="778" max="800" width="3.85546875" style="162" customWidth="1"/>
    <col min="801" max="1024" width="9" style="162"/>
    <col min="1025" max="1025" width="29.5703125" style="162" customWidth="1"/>
    <col min="1026" max="1026" width="18.7109375" style="162" customWidth="1"/>
    <col min="1027" max="1027" width="26" style="162" customWidth="1"/>
    <col min="1028" max="1028" width="9" style="162"/>
    <col min="1029" max="1029" width="16.5703125" style="162" customWidth="1"/>
    <col min="1030" max="1030" width="15.140625" style="162" customWidth="1"/>
    <col min="1031" max="1032" width="9.140625" style="162" customWidth="1"/>
    <col min="1033" max="1033" width="16.140625" style="162" customWidth="1"/>
    <col min="1034" max="1056" width="3.85546875" style="162" customWidth="1"/>
    <col min="1057" max="1280" width="9" style="162"/>
    <col min="1281" max="1281" width="29.5703125" style="162" customWidth="1"/>
    <col min="1282" max="1282" width="18.7109375" style="162" customWidth="1"/>
    <col min="1283" max="1283" width="26" style="162" customWidth="1"/>
    <col min="1284" max="1284" width="9" style="162"/>
    <col min="1285" max="1285" width="16.5703125" style="162" customWidth="1"/>
    <col min="1286" max="1286" width="15.140625" style="162" customWidth="1"/>
    <col min="1287" max="1288" width="9.140625" style="162" customWidth="1"/>
    <col min="1289" max="1289" width="16.140625" style="162" customWidth="1"/>
    <col min="1290" max="1312" width="3.85546875" style="162" customWidth="1"/>
    <col min="1313" max="1536" width="9" style="162"/>
    <col min="1537" max="1537" width="29.5703125" style="162" customWidth="1"/>
    <col min="1538" max="1538" width="18.7109375" style="162" customWidth="1"/>
    <col min="1539" max="1539" width="26" style="162" customWidth="1"/>
    <col min="1540" max="1540" width="9" style="162"/>
    <col min="1541" max="1541" width="16.5703125" style="162" customWidth="1"/>
    <col min="1542" max="1542" width="15.140625" style="162" customWidth="1"/>
    <col min="1543" max="1544" width="9.140625" style="162" customWidth="1"/>
    <col min="1545" max="1545" width="16.140625" style="162" customWidth="1"/>
    <col min="1546" max="1568" width="3.85546875" style="162" customWidth="1"/>
    <col min="1569" max="1792" width="9" style="162"/>
    <col min="1793" max="1793" width="29.5703125" style="162" customWidth="1"/>
    <col min="1794" max="1794" width="18.7109375" style="162" customWidth="1"/>
    <col min="1795" max="1795" width="26" style="162" customWidth="1"/>
    <col min="1796" max="1796" width="9" style="162"/>
    <col min="1797" max="1797" width="16.5703125" style="162" customWidth="1"/>
    <col min="1798" max="1798" width="15.140625" style="162" customWidth="1"/>
    <col min="1799" max="1800" width="9.140625" style="162" customWidth="1"/>
    <col min="1801" max="1801" width="16.140625" style="162" customWidth="1"/>
    <col min="1802" max="1824" width="3.85546875" style="162" customWidth="1"/>
    <col min="1825" max="2048" width="9" style="162"/>
    <col min="2049" max="2049" width="29.5703125" style="162" customWidth="1"/>
    <col min="2050" max="2050" width="18.7109375" style="162" customWidth="1"/>
    <col min="2051" max="2051" width="26" style="162" customWidth="1"/>
    <col min="2052" max="2052" width="9" style="162"/>
    <col min="2053" max="2053" width="16.5703125" style="162" customWidth="1"/>
    <col min="2054" max="2054" width="15.140625" style="162" customWidth="1"/>
    <col min="2055" max="2056" width="9.140625" style="162" customWidth="1"/>
    <col min="2057" max="2057" width="16.140625" style="162" customWidth="1"/>
    <col min="2058" max="2080" width="3.85546875" style="162" customWidth="1"/>
    <col min="2081" max="2304" width="9" style="162"/>
    <col min="2305" max="2305" width="29.5703125" style="162" customWidth="1"/>
    <col min="2306" max="2306" width="18.7109375" style="162" customWidth="1"/>
    <col min="2307" max="2307" width="26" style="162" customWidth="1"/>
    <col min="2308" max="2308" width="9" style="162"/>
    <col min="2309" max="2309" width="16.5703125" style="162" customWidth="1"/>
    <col min="2310" max="2310" width="15.140625" style="162" customWidth="1"/>
    <col min="2311" max="2312" width="9.140625" style="162" customWidth="1"/>
    <col min="2313" max="2313" width="16.140625" style="162" customWidth="1"/>
    <col min="2314" max="2336" width="3.85546875" style="162" customWidth="1"/>
    <col min="2337" max="2560" width="9" style="162"/>
    <col min="2561" max="2561" width="29.5703125" style="162" customWidth="1"/>
    <col min="2562" max="2562" width="18.7109375" style="162" customWidth="1"/>
    <col min="2563" max="2563" width="26" style="162" customWidth="1"/>
    <col min="2564" max="2564" width="9" style="162"/>
    <col min="2565" max="2565" width="16.5703125" style="162" customWidth="1"/>
    <col min="2566" max="2566" width="15.140625" style="162" customWidth="1"/>
    <col min="2567" max="2568" width="9.140625" style="162" customWidth="1"/>
    <col min="2569" max="2569" width="16.140625" style="162" customWidth="1"/>
    <col min="2570" max="2592" width="3.85546875" style="162" customWidth="1"/>
    <col min="2593" max="2816" width="9" style="162"/>
    <col min="2817" max="2817" width="29.5703125" style="162" customWidth="1"/>
    <col min="2818" max="2818" width="18.7109375" style="162" customWidth="1"/>
    <col min="2819" max="2819" width="26" style="162" customWidth="1"/>
    <col min="2820" max="2820" width="9" style="162"/>
    <col min="2821" max="2821" width="16.5703125" style="162" customWidth="1"/>
    <col min="2822" max="2822" width="15.140625" style="162" customWidth="1"/>
    <col min="2823" max="2824" width="9.140625" style="162" customWidth="1"/>
    <col min="2825" max="2825" width="16.140625" style="162" customWidth="1"/>
    <col min="2826" max="2848" width="3.85546875" style="162" customWidth="1"/>
    <col min="2849" max="3072" width="9" style="162"/>
    <col min="3073" max="3073" width="29.5703125" style="162" customWidth="1"/>
    <col min="3074" max="3074" width="18.7109375" style="162" customWidth="1"/>
    <col min="3075" max="3075" width="26" style="162" customWidth="1"/>
    <col min="3076" max="3076" width="9" style="162"/>
    <col min="3077" max="3077" width="16.5703125" style="162" customWidth="1"/>
    <col min="3078" max="3078" width="15.140625" style="162" customWidth="1"/>
    <col min="3079" max="3080" width="9.140625" style="162" customWidth="1"/>
    <col min="3081" max="3081" width="16.140625" style="162" customWidth="1"/>
    <col min="3082" max="3104" width="3.85546875" style="162" customWidth="1"/>
    <col min="3105" max="3328" width="9" style="162"/>
    <col min="3329" max="3329" width="29.5703125" style="162" customWidth="1"/>
    <col min="3330" max="3330" width="18.7109375" style="162" customWidth="1"/>
    <col min="3331" max="3331" width="26" style="162" customWidth="1"/>
    <col min="3332" max="3332" width="9" style="162"/>
    <col min="3333" max="3333" width="16.5703125" style="162" customWidth="1"/>
    <col min="3334" max="3334" width="15.140625" style="162" customWidth="1"/>
    <col min="3335" max="3336" width="9.140625" style="162" customWidth="1"/>
    <col min="3337" max="3337" width="16.140625" style="162" customWidth="1"/>
    <col min="3338" max="3360" width="3.85546875" style="162" customWidth="1"/>
    <col min="3361" max="3584" width="9" style="162"/>
    <col min="3585" max="3585" width="29.5703125" style="162" customWidth="1"/>
    <col min="3586" max="3586" width="18.7109375" style="162" customWidth="1"/>
    <col min="3587" max="3587" width="26" style="162" customWidth="1"/>
    <col min="3588" max="3588" width="9" style="162"/>
    <col min="3589" max="3589" width="16.5703125" style="162" customWidth="1"/>
    <col min="3590" max="3590" width="15.140625" style="162" customWidth="1"/>
    <col min="3591" max="3592" width="9.140625" style="162" customWidth="1"/>
    <col min="3593" max="3593" width="16.140625" style="162" customWidth="1"/>
    <col min="3594" max="3616" width="3.85546875" style="162" customWidth="1"/>
    <col min="3617" max="3840" width="9" style="162"/>
    <col min="3841" max="3841" width="29.5703125" style="162" customWidth="1"/>
    <col min="3842" max="3842" width="18.7109375" style="162" customWidth="1"/>
    <col min="3843" max="3843" width="26" style="162" customWidth="1"/>
    <col min="3844" max="3844" width="9" style="162"/>
    <col min="3845" max="3845" width="16.5703125" style="162" customWidth="1"/>
    <col min="3846" max="3846" width="15.140625" style="162" customWidth="1"/>
    <col min="3847" max="3848" width="9.140625" style="162" customWidth="1"/>
    <col min="3849" max="3849" width="16.140625" style="162" customWidth="1"/>
    <col min="3850" max="3872" width="3.85546875" style="162" customWidth="1"/>
    <col min="3873" max="4096" width="9" style="162"/>
    <col min="4097" max="4097" width="29.5703125" style="162" customWidth="1"/>
    <col min="4098" max="4098" width="18.7109375" style="162" customWidth="1"/>
    <col min="4099" max="4099" width="26" style="162" customWidth="1"/>
    <col min="4100" max="4100" width="9" style="162"/>
    <col min="4101" max="4101" width="16.5703125" style="162" customWidth="1"/>
    <col min="4102" max="4102" width="15.140625" style="162" customWidth="1"/>
    <col min="4103" max="4104" width="9.140625" style="162" customWidth="1"/>
    <col min="4105" max="4105" width="16.140625" style="162" customWidth="1"/>
    <col min="4106" max="4128" width="3.85546875" style="162" customWidth="1"/>
    <col min="4129" max="4352" width="9" style="162"/>
    <col min="4353" max="4353" width="29.5703125" style="162" customWidth="1"/>
    <col min="4354" max="4354" width="18.7109375" style="162" customWidth="1"/>
    <col min="4355" max="4355" width="26" style="162" customWidth="1"/>
    <col min="4356" max="4356" width="9" style="162"/>
    <col min="4357" max="4357" width="16.5703125" style="162" customWidth="1"/>
    <col min="4358" max="4358" width="15.140625" style="162" customWidth="1"/>
    <col min="4359" max="4360" width="9.140625" style="162" customWidth="1"/>
    <col min="4361" max="4361" width="16.140625" style="162" customWidth="1"/>
    <col min="4362" max="4384" width="3.85546875" style="162" customWidth="1"/>
    <col min="4385" max="4608" width="9" style="162"/>
    <col min="4609" max="4609" width="29.5703125" style="162" customWidth="1"/>
    <col min="4610" max="4610" width="18.7109375" style="162" customWidth="1"/>
    <col min="4611" max="4611" width="26" style="162" customWidth="1"/>
    <col min="4612" max="4612" width="9" style="162"/>
    <col min="4613" max="4613" width="16.5703125" style="162" customWidth="1"/>
    <col min="4614" max="4614" width="15.140625" style="162" customWidth="1"/>
    <col min="4615" max="4616" width="9.140625" style="162" customWidth="1"/>
    <col min="4617" max="4617" width="16.140625" style="162" customWidth="1"/>
    <col min="4618" max="4640" width="3.85546875" style="162" customWidth="1"/>
    <col min="4641" max="4864" width="9" style="162"/>
    <col min="4865" max="4865" width="29.5703125" style="162" customWidth="1"/>
    <col min="4866" max="4866" width="18.7109375" style="162" customWidth="1"/>
    <col min="4867" max="4867" width="26" style="162" customWidth="1"/>
    <col min="4868" max="4868" width="9" style="162"/>
    <col min="4869" max="4869" width="16.5703125" style="162" customWidth="1"/>
    <col min="4870" max="4870" width="15.140625" style="162" customWidth="1"/>
    <col min="4871" max="4872" width="9.140625" style="162" customWidth="1"/>
    <col min="4873" max="4873" width="16.140625" style="162" customWidth="1"/>
    <col min="4874" max="4896" width="3.85546875" style="162" customWidth="1"/>
    <col min="4897" max="5120" width="9" style="162"/>
    <col min="5121" max="5121" width="29.5703125" style="162" customWidth="1"/>
    <col min="5122" max="5122" width="18.7109375" style="162" customWidth="1"/>
    <col min="5123" max="5123" width="26" style="162" customWidth="1"/>
    <col min="5124" max="5124" width="9" style="162"/>
    <col min="5125" max="5125" width="16.5703125" style="162" customWidth="1"/>
    <col min="5126" max="5126" width="15.140625" style="162" customWidth="1"/>
    <col min="5127" max="5128" width="9.140625" style="162" customWidth="1"/>
    <col min="5129" max="5129" width="16.140625" style="162" customWidth="1"/>
    <col min="5130" max="5152" width="3.85546875" style="162" customWidth="1"/>
    <col min="5153" max="5376" width="9" style="162"/>
    <col min="5377" max="5377" width="29.5703125" style="162" customWidth="1"/>
    <col min="5378" max="5378" width="18.7109375" style="162" customWidth="1"/>
    <col min="5379" max="5379" width="26" style="162" customWidth="1"/>
    <col min="5380" max="5380" width="9" style="162"/>
    <col min="5381" max="5381" width="16.5703125" style="162" customWidth="1"/>
    <col min="5382" max="5382" width="15.140625" style="162" customWidth="1"/>
    <col min="5383" max="5384" width="9.140625" style="162" customWidth="1"/>
    <col min="5385" max="5385" width="16.140625" style="162" customWidth="1"/>
    <col min="5386" max="5408" width="3.85546875" style="162" customWidth="1"/>
    <col min="5409" max="5632" width="9" style="162"/>
    <col min="5633" max="5633" width="29.5703125" style="162" customWidth="1"/>
    <col min="5634" max="5634" width="18.7109375" style="162" customWidth="1"/>
    <col min="5635" max="5635" width="26" style="162" customWidth="1"/>
    <col min="5636" max="5636" width="9" style="162"/>
    <col min="5637" max="5637" width="16.5703125" style="162" customWidth="1"/>
    <col min="5638" max="5638" width="15.140625" style="162" customWidth="1"/>
    <col min="5639" max="5640" width="9.140625" style="162" customWidth="1"/>
    <col min="5641" max="5641" width="16.140625" style="162" customWidth="1"/>
    <col min="5642" max="5664" width="3.85546875" style="162" customWidth="1"/>
    <col min="5665" max="5888" width="9" style="162"/>
    <col min="5889" max="5889" width="29.5703125" style="162" customWidth="1"/>
    <col min="5890" max="5890" width="18.7109375" style="162" customWidth="1"/>
    <col min="5891" max="5891" width="26" style="162" customWidth="1"/>
    <col min="5892" max="5892" width="9" style="162"/>
    <col min="5893" max="5893" width="16.5703125" style="162" customWidth="1"/>
    <col min="5894" max="5894" width="15.140625" style="162" customWidth="1"/>
    <col min="5895" max="5896" width="9.140625" style="162" customWidth="1"/>
    <col min="5897" max="5897" width="16.140625" style="162" customWidth="1"/>
    <col min="5898" max="5920" width="3.85546875" style="162" customWidth="1"/>
    <col min="5921" max="6144" width="9" style="162"/>
    <col min="6145" max="6145" width="29.5703125" style="162" customWidth="1"/>
    <col min="6146" max="6146" width="18.7109375" style="162" customWidth="1"/>
    <col min="6147" max="6147" width="26" style="162" customWidth="1"/>
    <col min="6148" max="6148" width="9" style="162"/>
    <col min="6149" max="6149" width="16.5703125" style="162" customWidth="1"/>
    <col min="6150" max="6150" width="15.140625" style="162" customWidth="1"/>
    <col min="6151" max="6152" width="9.140625" style="162" customWidth="1"/>
    <col min="6153" max="6153" width="16.140625" style="162" customWidth="1"/>
    <col min="6154" max="6176" width="3.85546875" style="162" customWidth="1"/>
    <col min="6177" max="6400" width="9" style="162"/>
    <col min="6401" max="6401" width="29.5703125" style="162" customWidth="1"/>
    <col min="6402" max="6402" width="18.7109375" style="162" customWidth="1"/>
    <col min="6403" max="6403" width="26" style="162" customWidth="1"/>
    <col min="6404" max="6404" width="9" style="162"/>
    <col min="6405" max="6405" width="16.5703125" style="162" customWidth="1"/>
    <col min="6406" max="6406" width="15.140625" style="162" customWidth="1"/>
    <col min="6407" max="6408" width="9.140625" style="162" customWidth="1"/>
    <col min="6409" max="6409" width="16.140625" style="162" customWidth="1"/>
    <col min="6410" max="6432" width="3.85546875" style="162" customWidth="1"/>
    <col min="6433" max="6656" width="9" style="162"/>
    <col min="6657" max="6657" width="29.5703125" style="162" customWidth="1"/>
    <col min="6658" max="6658" width="18.7109375" style="162" customWidth="1"/>
    <col min="6659" max="6659" width="26" style="162" customWidth="1"/>
    <col min="6660" max="6660" width="9" style="162"/>
    <col min="6661" max="6661" width="16.5703125" style="162" customWidth="1"/>
    <col min="6662" max="6662" width="15.140625" style="162" customWidth="1"/>
    <col min="6663" max="6664" width="9.140625" style="162" customWidth="1"/>
    <col min="6665" max="6665" width="16.140625" style="162" customWidth="1"/>
    <col min="6666" max="6688" width="3.85546875" style="162" customWidth="1"/>
    <col min="6689" max="6912" width="9" style="162"/>
    <col min="6913" max="6913" width="29.5703125" style="162" customWidth="1"/>
    <col min="6914" max="6914" width="18.7109375" style="162" customWidth="1"/>
    <col min="6915" max="6915" width="26" style="162" customWidth="1"/>
    <col min="6916" max="6916" width="9" style="162"/>
    <col min="6917" max="6917" width="16.5703125" style="162" customWidth="1"/>
    <col min="6918" max="6918" width="15.140625" style="162" customWidth="1"/>
    <col min="6919" max="6920" width="9.140625" style="162" customWidth="1"/>
    <col min="6921" max="6921" width="16.140625" style="162" customWidth="1"/>
    <col min="6922" max="6944" width="3.85546875" style="162" customWidth="1"/>
    <col min="6945" max="7168" width="9" style="162"/>
    <col min="7169" max="7169" width="29.5703125" style="162" customWidth="1"/>
    <col min="7170" max="7170" width="18.7109375" style="162" customWidth="1"/>
    <col min="7171" max="7171" width="26" style="162" customWidth="1"/>
    <col min="7172" max="7172" width="9" style="162"/>
    <col min="7173" max="7173" width="16.5703125" style="162" customWidth="1"/>
    <col min="7174" max="7174" width="15.140625" style="162" customWidth="1"/>
    <col min="7175" max="7176" width="9.140625" style="162" customWidth="1"/>
    <col min="7177" max="7177" width="16.140625" style="162" customWidth="1"/>
    <col min="7178" max="7200" width="3.85546875" style="162" customWidth="1"/>
    <col min="7201" max="7424" width="9" style="162"/>
    <col min="7425" max="7425" width="29.5703125" style="162" customWidth="1"/>
    <col min="7426" max="7426" width="18.7109375" style="162" customWidth="1"/>
    <col min="7427" max="7427" width="26" style="162" customWidth="1"/>
    <col min="7428" max="7428" width="9" style="162"/>
    <col min="7429" max="7429" width="16.5703125" style="162" customWidth="1"/>
    <col min="7430" max="7430" width="15.140625" style="162" customWidth="1"/>
    <col min="7431" max="7432" width="9.140625" style="162" customWidth="1"/>
    <col min="7433" max="7433" width="16.140625" style="162" customWidth="1"/>
    <col min="7434" max="7456" width="3.85546875" style="162" customWidth="1"/>
    <col min="7457" max="7680" width="9" style="162"/>
    <col min="7681" max="7681" width="29.5703125" style="162" customWidth="1"/>
    <col min="7682" max="7682" width="18.7109375" style="162" customWidth="1"/>
    <col min="7683" max="7683" width="26" style="162" customWidth="1"/>
    <col min="7684" max="7684" width="9" style="162"/>
    <col min="7685" max="7685" width="16.5703125" style="162" customWidth="1"/>
    <col min="7686" max="7686" width="15.140625" style="162" customWidth="1"/>
    <col min="7687" max="7688" width="9.140625" style="162" customWidth="1"/>
    <col min="7689" max="7689" width="16.140625" style="162" customWidth="1"/>
    <col min="7690" max="7712" width="3.85546875" style="162" customWidth="1"/>
    <col min="7713" max="7936" width="9" style="162"/>
    <col min="7937" max="7937" width="29.5703125" style="162" customWidth="1"/>
    <col min="7938" max="7938" width="18.7109375" style="162" customWidth="1"/>
    <col min="7939" max="7939" width="26" style="162" customWidth="1"/>
    <col min="7940" max="7940" width="9" style="162"/>
    <col min="7941" max="7941" width="16.5703125" style="162" customWidth="1"/>
    <col min="7942" max="7942" width="15.140625" style="162" customWidth="1"/>
    <col min="7943" max="7944" width="9.140625" style="162" customWidth="1"/>
    <col min="7945" max="7945" width="16.140625" style="162" customWidth="1"/>
    <col min="7946" max="7968" width="3.85546875" style="162" customWidth="1"/>
    <col min="7969" max="8192" width="9" style="162"/>
    <col min="8193" max="8193" width="29.5703125" style="162" customWidth="1"/>
    <col min="8194" max="8194" width="18.7109375" style="162" customWidth="1"/>
    <col min="8195" max="8195" width="26" style="162" customWidth="1"/>
    <col min="8196" max="8196" width="9" style="162"/>
    <col min="8197" max="8197" width="16.5703125" style="162" customWidth="1"/>
    <col min="8198" max="8198" width="15.140625" style="162" customWidth="1"/>
    <col min="8199" max="8200" width="9.140625" style="162" customWidth="1"/>
    <col min="8201" max="8201" width="16.140625" style="162" customWidth="1"/>
    <col min="8202" max="8224" width="3.85546875" style="162" customWidth="1"/>
    <col min="8225" max="8448" width="9" style="162"/>
    <col min="8449" max="8449" width="29.5703125" style="162" customWidth="1"/>
    <col min="8450" max="8450" width="18.7109375" style="162" customWidth="1"/>
    <col min="8451" max="8451" width="26" style="162" customWidth="1"/>
    <col min="8452" max="8452" width="9" style="162"/>
    <col min="8453" max="8453" width="16.5703125" style="162" customWidth="1"/>
    <col min="8454" max="8454" width="15.140625" style="162" customWidth="1"/>
    <col min="8455" max="8456" width="9.140625" style="162" customWidth="1"/>
    <col min="8457" max="8457" width="16.140625" style="162" customWidth="1"/>
    <col min="8458" max="8480" width="3.85546875" style="162" customWidth="1"/>
    <col min="8481" max="8704" width="9" style="162"/>
    <col min="8705" max="8705" width="29.5703125" style="162" customWidth="1"/>
    <col min="8706" max="8706" width="18.7109375" style="162" customWidth="1"/>
    <col min="8707" max="8707" width="26" style="162" customWidth="1"/>
    <col min="8708" max="8708" width="9" style="162"/>
    <col min="8709" max="8709" width="16.5703125" style="162" customWidth="1"/>
    <col min="8710" max="8710" width="15.140625" style="162" customWidth="1"/>
    <col min="8711" max="8712" width="9.140625" style="162" customWidth="1"/>
    <col min="8713" max="8713" width="16.140625" style="162" customWidth="1"/>
    <col min="8714" max="8736" width="3.85546875" style="162" customWidth="1"/>
    <col min="8737" max="8960" width="9" style="162"/>
    <col min="8961" max="8961" width="29.5703125" style="162" customWidth="1"/>
    <col min="8962" max="8962" width="18.7109375" style="162" customWidth="1"/>
    <col min="8963" max="8963" width="26" style="162" customWidth="1"/>
    <col min="8964" max="8964" width="9" style="162"/>
    <col min="8965" max="8965" width="16.5703125" style="162" customWidth="1"/>
    <col min="8966" max="8966" width="15.140625" style="162" customWidth="1"/>
    <col min="8967" max="8968" width="9.140625" style="162" customWidth="1"/>
    <col min="8969" max="8969" width="16.140625" style="162" customWidth="1"/>
    <col min="8970" max="8992" width="3.85546875" style="162" customWidth="1"/>
    <col min="8993" max="9216" width="9" style="162"/>
    <col min="9217" max="9217" width="29.5703125" style="162" customWidth="1"/>
    <col min="9218" max="9218" width="18.7109375" style="162" customWidth="1"/>
    <col min="9219" max="9219" width="26" style="162" customWidth="1"/>
    <col min="9220" max="9220" width="9" style="162"/>
    <col min="9221" max="9221" width="16.5703125" style="162" customWidth="1"/>
    <col min="9222" max="9222" width="15.140625" style="162" customWidth="1"/>
    <col min="9223" max="9224" width="9.140625" style="162" customWidth="1"/>
    <col min="9225" max="9225" width="16.140625" style="162" customWidth="1"/>
    <col min="9226" max="9248" width="3.85546875" style="162" customWidth="1"/>
    <col min="9249" max="9472" width="9" style="162"/>
    <col min="9473" max="9473" width="29.5703125" style="162" customWidth="1"/>
    <col min="9474" max="9474" width="18.7109375" style="162" customWidth="1"/>
    <col min="9475" max="9475" width="26" style="162" customWidth="1"/>
    <col min="9476" max="9476" width="9" style="162"/>
    <col min="9477" max="9477" width="16.5703125" style="162" customWidth="1"/>
    <col min="9478" max="9478" width="15.140625" style="162" customWidth="1"/>
    <col min="9479" max="9480" width="9.140625" style="162" customWidth="1"/>
    <col min="9481" max="9481" width="16.140625" style="162" customWidth="1"/>
    <col min="9482" max="9504" width="3.85546875" style="162" customWidth="1"/>
    <col min="9505" max="9728" width="9" style="162"/>
    <col min="9729" max="9729" width="29.5703125" style="162" customWidth="1"/>
    <col min="9730" max="9730" width="18.7109375" style="162" customWidth="1"/>
    <col min="9731" max="9731" width="26" style="162" customWidth="1"/>
    <col min="9732" max="9732" width="9" style="162"/>
    <col min="9733" max="9733" width="16.5703125" style="162" customWidth="1"/>
    <col min="9734" max="9734" width="15.140625" style="162" customWidth="1"/>
    <col min="9735" max="9736" width="9.140625" style="162" customWidth="1"/>
    <col min="9737" max="9737" width="16.140625" style="162" customWidth="1"/>
    <col min="9738" max="9760" width="3.85546875" style="162" customWidth="1"/>
    <col min="9761" max="9984" width="9" style="162"/>
    <col min="9985" max="9985" width="29.5703125" style="162" customWidth="1"/>
    <col min="9986" max="9986" width="18.7109375" style="162" customWidth="1"/>
    <col min="9987" max="9987" width="26" style="162" customWidth="1"/>
    <col min="9988" max="9988" width="9" style="162"/>
    <col min="9989" max="9989" width="16.5703125" style="162" customWidth="1"/>
    <col min="9990" max="9990" width="15.140625" style="162" customWidth="1"/>
    <col min="9991" max="9992" width="9.140625" style="162" customWidth="1"/>
    <col min="9993" max="9993" width="16.140625" style="162" customWidth="1"/>
    <col min="9994" max="10016" width="3.85546875" style="162" customWidth="1"/>
    <col min="10017" max="10240" width="9" style="162"/>
    <col min="10241" max="10241" width="29.5703125" style="162" customWidth="1"/>
    <col min="10242" max="10242" width="18.7109375" style="162" customWidth="1"/>
    <col min="10243" max="10243" width="26" style="162" customWidth="1"/>
    <col min="10244" max="10244" width="9" style="162"/>
    <col min="10245" max="10245" width="16.5703125" style="162" customWidth="1"/>
    <col min="10246" max="10246" width="15.140625" style="162" customWidth="1"/>
    <col min="10247" max="10248" width="9.140625" style="162" customWidth="1"/>
    <col min="10249" max="10249" width="16.140625" style="162" customWidth="1"/>
    <col min="10250" max="10272" width="3.85546875" style="162" customWidth="1"/>
    <col min="10273" max="10496" width="9" style="162"/>
    <col min="10497" max="10497" width="29.5703125" style="162" customWidth="1"/>
    <col min="10498" max="10498" width="18.7109375" style="162" customWidth="1"/>
    <col min="10499" max="10499" width="26" style="162" customWidth="1"/>
    <col min="10500" max="10500" width="9" style="162"/>
    <col min="10501" max="10501" width="16.5703125" style="162" customWidth="1"/>
    <col min="10502" max="10502" width="15.140625" style="162" customWidth="1"/>
    <col min="10503" max="10504" width="9.140625" style="162" customWidth="1"/>
    <col min="10505" max="10505" width="16.140625" style="162" customWidth="1"/>
    <col min="10506" max="10528" width="3.85546875" style="162" customWidth="1"/>
    <col min="10529" max="10752" width="9" style="162"/>
    <col min="10753" max="10753" width="29.5703125" style="162" customWidth="1"/>
    <col min="10754" max="10754" width="18.7109375" style="162" customWidth="1"/>
    <col min="10755" max="10755" width="26" style="162" customWidth="1"/>
    <col min="10756" max="10756" width="9" style="162"/>
    <col min="10757" max="10757" width="16.5703125" style="162" customWidth="1"/>
    <col min="10758" max="10758" width="15.140625" style="162" customWidth="1"/>
    <col min="10759" max="10760" width="9.140625" style="162" customWidth="1"/>
    <col min="10761" max="10761" width="16.140625" style="162" customWidth="1"/>
    <col min="10762" max="10784" width="3.85546875" style="162" customWidth="1"/>
    <col min="10785" max="11008" width="9" style="162"/>
    <col min="11009" max="11009" width="29.5703125" style="162" customWidth="1"/>
    <col min="11010" max="11010" width="18.7109375" style="162" customWidth="1"/>
    <col min="11011" max="11011" width="26" style="162" customWidth="1"/>
    <col min="11012" max="11012" width="9" style="162"/>
    <col min="11013" max="11013" width="16.5703125" style="162" customWidth="1"/>
    <col min="11014" max="11014" width="15.140625" style="162" customWidth="1"/>
    <col min="11015" max="11016" width="9.140625" style="162" customWidth="1"/>
    <col min="11017" max="11017" width="16.140625" style="162" customWidth="1"/>
    <col min="11018" max="11040" width="3.85546875" style="162" customWidth="1"/>
    <col min="11041" max="11264" width="9" style="162"/>
    <col min="11265" max="11265" width="29.5703125" style="162" customWidth="1"/>
    <col min="11266" max="11266" width="18.7109375" style="162" customWidth="1"/>
    <col min="11267" max="11267" width="26" style="162" customWidth="1"/>
    <col min="11268" max="11268" width="9" style="162"/>
    <col min="11269" max="11269" width="16.5703125" style="162" customWidth="1"/>
    <col min="11270" max="11270" width="15.140625" style="162" customWidth="1"/>
    <col min="11271" max="11272" width="9.140625" style="162" customWidth="1"/>
    <col min="11273" max="11273" width="16.140625" style="162" customWidth="1"/>
    <col min="11274" max="11296" width="3.85546875" style="162" customWidth="1"/>
    <col min="11297" max="11520" width="9" style="162"/>
    <col min="11521" max="11521" width="29.5703125" style="162" customWidth="1"/>
    <col min="11522" max="11522" width="18.7109375" style="162" customWidth="1"/>
    <col min="11523" max="11523" width="26" style="162" customWidth="1"/>
    <col min="11524" max="11524" width="9" style="162"/>
    <col min="11525" max="11525" width="16.5703125" style="162" customWidth="1"/>
    <col min="11526" max="11526" width="15.140625" style="162" customWidth="1"/>
    <col min="11527" max="11528" width="9.140625" style="162" customWidth="1"/>
    <col min="11529" max="11529" width="16.140625" style="162" customWidth="1"/>
    <col min="11530" max="11552" width="3.85546875" style="162" customWidth="1"/>
    <col min="11553" max="11776" width="9" style="162"/>
    <col min="11777" max="11777" width="29.5703125" style="162" customWidth="1"/>
    <col min="11778" max="11778" width="18.7109375" style="162" customWidth="1"/>
    <col min="11779" max="11779" width="26" style="162" customWidth="1"/>
    <col min="11780" max="11780" width="9" style="162"/>
    <col min="11781" max="11781" width="16.5703125" style="162" customWidth="1"/>
    <col min="11782" max="11782" width="15.140625" style="162" customWidth="1"/>
    <col min="11783" max="11784" width="9.140625" style="162" customWidth="1"/>
    <col min="11785" max="11785" width="16.140625" style="162" customWidth="1"/>
    <col min="11786" max="11808" width="3.85546875" style="162" customWidth="1"/>
    <col min="11809" max="12032" width="9" style="162"/>
    <col min="12033" max="12033" width="29.5703125" style="162" customWidth="1"/>
    <col min="12034" max="12034" width="18.7109375" style="162" customWidth="1"/>
    <col min="12035" max="12035" width="26" style="162" customWidth="1"/>
    <col min="12036" max="12036" width="9" style="162"/>
    <col min="12037" max="12037" width="16.5703125" style="162" customWidth="1"/>
    <col min="12038" max="12038" width="15.140625" style="162" customWidth="1"/>
    <col min="12039" max="12040" width="9.140625" style="162" customWidth="1"/>
    <col min="12041" max="12041" width="16.140625" style="162" customWidth="1"/>
    <col min="12042" max="12064" width="3.85546875" style="162" customWidth="1"/>
    <col min="12065" max="12288" width="9" style="162"/>
    <col min="12289" max="12289" width="29.5703125" style="162" customWidth="1"/>
    <col min="12290" max="12290" width="18.7109375" style="162" customWidth="1"/>
    <col min="12291" max="12291" width="26" style="162" customWidth="1"/>
    <col min="12292" max="12292" width="9" style="162"/>
    <col min="12293" max="12293" width="16.5703125" style="162" customWidth="1"/>
    <col min="12294" max="12294" width="15.140625" style="162" customWidth="1"/>
    <col min="12295" max="12296" width="9.140625" style="162" customWidth="1"/>
    <col min="12297" max="12297" width="16.140625" style="162" customWidth="1"/>
    <col min="12298" max="12320" width="3.85546875" style="162" customWidth="1"/>
    <col min="12321" max="12544" width="9" style="162"/>
    <col min="12545" max="12545" width="29.5703125" style="162" customWidth="1"/>
    <col min="12546" max="12546" width="18.7109375" style="162" customWidth="1"/>
    <col min="12547" max="12547" width="26" style="162" customWidth="1"/>
    <col min="12548" max="12548" width="9" style="162"/>
    <col min="12549" max="12549" width="16.5703125" style="162" customWidth="1"/>
    <col min="12550" max="12550" width="15.140625" style="162" customWidth="1"/>
    <col min="12551" max="12552" width="9.140625" style="162" customWidth="1"/>
    <col min="12553" max="12553" width="16.140625" style="162" customWidth="1"/>
    <col min="12554" max="12576" width="3.85546875" style="162" customWidth="1"/>
    <col min="12577" max="12800" width="9" style="162"/>
    <col min="12801" max="12801" width="29.5703125" style="162" customWidth="1"/>
    <col min="12802" max="12802" width="18.7109375" style="162" customWidth="1"/>
    <col min="12803" max="12803" width="26" style="162" customWidth="1"/>
    <col min="12804" max="12804" width="9" style="162"/>
    <col min="12805" max="12805" width="16.5703125" style="162" customWidth="1"/>
    <col min="12806" max="12806" width="15.140625" style="162" customWidth="1"/>
    <col min="12807" max="12808" width="9.140625" style="162" customWidth="1"/>
    <col min="12809" max="12809" width="16.140625" style="162" customWidth="1"/>
    <col min="12810" max="12832" width="3.85546875" style="162" customWidth="1"/>
    <col min="12833" max="13056" width="9" style="162"/>
    <col min="13057" max="13057" width="29.5703125" style="162" customWidth="1"/>
    <col min="13058" max="13058" width="18.7109375" style="162" customWidth="1"/>
    <col min="13059" max="13059" width="26" style="162" customWidth="1"/>
    <col min="13060" max="13060" width="9" style="162"/>
    <col min="13061" max="13061" width="16.5703125" style="162" customWidth="1"/>
    <col min="13062" max="13062" width="15.140625" style="162" customWidth="1"/>
    <col min="13063" max="13064" width="9.140625" style="162" customWidth="1"/>
    <col min="13065" max="13065" width="16.140625" style="162" customWidth="1"/>
    <col min="13066" max="13088" width="3.85546875" style="162" customWidth="1"/>
    <col min="13089" max="13312" width="9" style="162"/>
    <col min="13313" max="13313" width="29.5703125" style="162" customWidth="1"/>
    <col min="13314" max="13314" width="18.7109375" style="162" customWidth="1"/>
    <col min="13315" max="13315" width="26" style="162" customWidth="1"/>
    <col min="13316" max="13316" width="9" style="162"/>
    <col min="13317" max="13317" width="16.5703125" style="162" customWidth="1"/>
    <col min="13318" max="13318" width="15.140625" style="162" customWidth="1"/>
    <col min="13319" max="13320" width="9.140625" style="162" customWidth="1"/>
    <col min="13321" max="13321" width="16.140625" style="162" customWidth="1"/>
    <col min="13322" max="13344" width="3.85546875" style="162" customWidth="1"/>
    <col min="13345" max="13568" width="9" style="162"/>
    <col min="13569" max="13569" width="29.5703125" style="162" customWidth="1"/>
    <col min="13570" max="13570" width="18.7109375" style="162" customWidth="1"/>
    <col min="13571" max="13571" width="26" style="162" customWidth="1"/>
    <col min="13572" max="13572" width="9" style="162"/>
    <col min="13573" max="13573" width="16.5703125" style="162" customWidth="1"/>
    <col min="13574" max="13574" width="15.140625" style="162" customWidth="1"/>
    <col min="13575" max="13576" width="9.140625" style="162" customWidth="1"/>
    <col min="13577" max="13577" width="16.140625" style="162" customWidth="1"/>
    <col min="13578" max="13600" width="3.85546875" style="162" customWidth="1"/>
    <col min="13601" max="13824" width="9" style="162"/>
    <col min="13825" max="13825" width="29.5703125" style="162" customWidth="1"/>
    <col min="13826" max="13826" width="18.7109375" style="162" customWidth="1"/>
    <col min="13827" max="13827" width="26" style="162" customWidth="1"/>
    <col min="13828" max="13828" width="9" style="162"/>
    <col min="13829" max="13829" width="16.5703125" style="162" customWidth="1"/>
    <col min="13830" max="13830" width="15.140625" style="162" customWidth="1"/>
    <col min="13831" max="13832" width="9.140625" style="162" customWidth="1"/>
    <col min="13833" max="13833" width="16.140625" style="162" customWidth="1"/>
    <col min="13834" max="13856" width="3.85546875" style="162" customWidth="1"/>
    <col min="13857" max="14080" width="9" style="162"/>
    <col min="14081" max="14081" width="29.5703125" style="162" customWidth="1"/>
    <col min="14082" max="14082" width="18.7109375" style="162" customWidth="1"/>
    <col min="14083" max="14083" width="26" style="162" customWidth="1"/>
    <col min="14084" max="14084" width="9" style="162"/>
    <col min="14085" max="14085" width="16.5703125" style="162" customWidth="1"/>
    <col min="14086" max="14086" width="15.140625" style="162" customWidth="1"/>
    <col min="14087" max="14088" width="9.140625" style="162" customWidth="1"/>
    <col min="14089" max="14089" width="16.140625" style="162" customWidth="1"/>
    <col min="14090" max="14112" width="3.85546875" style="162" customWidth="1"/>
    <col min="14113" max="14336" width="9" style="162"/>
    <col min="14337" max="14337" width="29.5703125" style="162" customWidth="1"/>
    <col min="14338" max="14338" width="18.7109375" style="162" customWidth="1"/>
    <col min="14339" max="14339" width="26" style="162" customWidth="1"/>
    <col min="14340" max="14340" width="9" style="162"/>
    <col min="14341" max="14341" width="16.5703125" style="162" customWidth="1"/>
    <col min="14342" max="14342" width="15.140625" style="162" customWidth="1"/>
    <col min="14343" max="14344" width="9.140625" style="162" customWidth="1"/>
    <col min="14345" max="14345" width="16.140625" style="162" customWidth="1"/>
    <col min="14346" max="14368" width="3.85546875" style="162" customWidth="1"/>
    <col min="14369" max="14592" width="9" style="162"/>
    <col min="14593" max="14593" width="29.5703125" style="162" customWidth="1"/>
    <col min="14594" max="14594" width="18.7109375" style="162" customWidth="1"/>
    <col min="14595" max="14595" width="26" style="162" customWidth="1"/>
    <col min="14596" max="14596" width="9" style="162"/>
    <col min="14597" max="14597" width="16.5703125" style="162" customWidth="1"/>
    <col min="14598" max="14598" width="15.140625" style="162" customWidth="1"/>
    <col min="14599" max="14600" width="9.140625" style="162" customWidth="1"/>
    <col min="14601" max="14601" width="16.140625" style="162" customWidth="1"/>
    <col min="14602" max="14624" width="3.85546875" style="162" customWidth="1"/>
    <col min="14625" max="14848" width="9" style="162"/>
    <col min="14849" max="14849" width="29.5703125" style="162" customWidth="1"/>
    <col min="14850" max="14850" width="18.7109375" style="162" customWidth="1"/>
    <col min="14851" max="14851" width="26" style="162" customWidth="1"/>
    <col min="14852" max="14852" width="9" style="162"/>
    <col min="14853" max="14853" width="16.5703125" style="162" customWidth="1"/>
    <col min="14854" max="14854" width="15.140625" style="162" customWidth="1"/>
    <col min="14855" max="14856" width="9.140625" style="162" customWidth="1"/>
    <col min="14857" max="14857" width="16.140625" style="162" customWidth="1"/>
    <col min="14858" max="14880" width="3.85546875" style="162" customWidth="1"/>
    <col min="14881" max="15104" width="9" style="162"/>
    <col min="15105" max="15105" width="29.5703125" style="162" customWidth="1"/>
    <col min="15106" max="15106" width="18.7109375" style="162" customWidth="1"/>
    <col min="15107" max="15107" width="26" style="162" customWidth="1"/>
    <col min="15108" max="15108" width="9" style="162"/>
    <col min="15109" max="15109" width="16.5703125" style="162" customWidth="1"/>
    <col min="15110" max="15110" width="15.140625" style="162" customWidth="1"/>
    <col min="15111" max="15112" width="9.140625" style="162" customWidth="1"/>
    <col min="15113" max="15113" width="16.140625" style="162" customWidth="1"/>
    <col min="15114" max="15136" width="3.85546875" style="162" customWidth="1"/>
    <col min="15137" max="15360" width="9" style="162"/>
    <col min="15361" max="15361" width="29.5703125" style="162" customWidth="1"/>
    <col min="15362" max="15362" width="18.7109375" style="162" customWidth="1"/>
    <col min="15363" max="15363" width="26" style="162" customWidth="1"/>
    <col min="15364" max="15364" width="9" style="162"/>
    <col min="15365" max="15365" width="16.5703125" style="162" customWidth="1"/>
    <col min="15366" max="15366" width="15.140625" style="162" customWidth="1"/>
    <col min="15367" max="15368" width="9.140625" style="162" customWidth="1"/>
    <col min="15369" max="15369" width="16.140625" style="162" customWidth="1"/>
    <col min="15370" max="15392" width="3.85546875" style="162" customWidth="1"/>
    <col min="15393" max="15616" width="9" style="162"/>
    <col min="15617" max="15617" width="29.5703125" style="162" customWidth="1"/>
    <col min="15618" max="15618" width="18.7109375" style="162" customWidth="1"/>
    <col min="15619" max="15619" width="26" style="162" customWidth="1"/>
    <col min="15620" max="15620" width="9" style="162"/>
    <col min="15621" max="15621" width="16.5703125" style="162" customWidth="1"/>
    <col min="15622" max="15622" width="15.140625" style="162" customWidth="1"/>
    <col min="15623" max="15624" width="9.140625" style="162" customWidth="1"/>
    <col min="15625" max="15625" width="16.140625" style="162" customWidth="1"/>
    <col min="15626" max="15648" width="3.85546875" style="162" customWidth="1"/>
    <col min="15649" max="15872" width="9" style="162"/>
    <col min="15873" max="15873" width="29.5703125" style="162" customWidth="1"/>
    <col min="15874" max="15874" width="18.7109375" style="162" customWidth="1"/>
    <col min="15875" max="15875" width="26" style="162" customWidth="1"/>
    <col min="15876" max="15876" width="9" style="162"/>
    <col min="15877" max="15877" width="16.5703125" style="162" customWidth="1"/>
    <col min="15878" max="15878" width="15.140625" style="162" customWidth="1"/>
    <col min="15879" max="15880" width="9.140625" style="162" customWidth="1"/>
    <col min="15881" max="15881" width="16.140625" style="162" customWidth="1"/>
    <col min="15882" max="15904" width="3.85546875" style="162" customWidth="1"/>
    <col min="15905" max="16128" width="9" style="162"/>
    <col min="16129" max="16129" width="29.5703125" style="162" customWidth="1"/>
    <col min="16130" max="16130" width="18.7109375" style="162" customWidth="1"/>
    <col min="16131" max="16131" width="26" style="162" customWidth="1"/>
    <col min="16132" max="16132" width="9" style="162"/>
    <col min="16133" max="16133" width="16.5703125" style="162" customWidth="1"/>
    <col min="16134" max="16134" width="15.140625" style="162" customWidth="1"/>
    <col min="16135" max="16136" width="9.140625" style="162" customWidth="1"/>
    <col min="16137" max="16137" width="16.140625" style="162" customWidth="1"/>
    <col min="16138" max="16160" width="3.85546875" style="162" customWidth="1"/>
    <col min="16161" max="16384" width="9" style="162"/>
  </cols>
  <sheetData>
    <row r="1" spans="1:230" x14ac:dyDescent="0.3">
      <c r="A1" s="335" t="s">
        <v>252</v>
      </c>
      <c r="B1" s="335"/>
      <c r="C1" s="174"/>
    </row>
    <row r="2" spans="1:230" x14ac:dyDescent="0.3">
      <c r="A2" s="175"/>
      <c r="B2" s="171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76"/>
      <c r="DP2" s="176"/>
      <c r="DQ2" s="176"/>
      <c r="DR2" s="176"/>
      <c r="DS2" s="176"/>
      <c r="DT2" s="176"/>
      <c r="DU2" s="176"/>
      <c r="DV2" s="176"/>
      <c r="DW2" s="176"/>
      <c r="DX2" s="176"/>
      <c r="DY2" s="176"/>
      <c r="DZ2" s="176"/>
      <c r="EA2" s="176"/>
      <c r="EB2" s="176"/>
      <c r="EC2" s="176"/>
      <c r="ED2" s="176"/>
      <c r="EE2" s="176"/>
      <c r="EF2" s="176"/>
      <c r="EG2" s="176"/>
      <c r="EH2" s="176"/>
      <c r="EI2" s="176"/>
      <c r="EJ2" s="176"/>
      <c r="EK2" s="176"/>
      <c r="EL2" s="176"/>
      <c r="EM2" s="176"/>
      <c r="EN2" s="176"/>
      <c r="EO2" s="176"/>
      <c r="EP2" s="176"/>
      <c r="EQ2" s="176"/>
      <c r="ER2" s="176"/>
      <c r="ES2" s="176"/>
      <c r="ET2" s="176"/>
      <c r="EU2" s="176"/>
      <c r="EV2" s="176"/>
      <c r="EW2" s="176"/>
      <c r="EX2" s="176"/>
      <c r="EY2" s="176"/>
      <c r="EZ2" s="176"/>
      <c r="FA2" s="176"/>
      <c r="FB2" s="176"/>
      <c r="FC2" s="176"/>
      <c r="FD2" s="176"/>
      <c r="FE2" s="176"/>
      <c r="FF2" s="176"/>
      <c r="FG2" s="176"/>
      <c r="FH2" s="176"/>
      <c r="FI2" s="176"/>
      <c r="FJ2" s="176"/>
      <c r="FK2" s="176"/>
      <c r="FL2" s="176"/>
      <c r="FM2" s="176"/>
      <c r="FN2" s="176"/>
      <c r="FO2" s="176"/>
      <c r="FP2" s="176"/>
      <c r="FQ2" s="176"/>
      <c r="FR2" s="176"/>
      <c r="FS2" s="176"/>
      <c r="FT2" s="176"/>
      <c r="FU2" s="176"/>
      <c r="FV2" s="176"/>
      <c r="FW2" s="176"/>
      <c r="FX2" s="176"/>
      <c r="FY2" s="176"/>
      <c r="FZ2" s="176"/>
      <c r="GA2" s="176"/>
      <c r="GB2" s="176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</row>
    <row r="3" spans="1:230" x14ac:dyDescent="0.3">
      <c r="A3" s="158" t="s">
        <v>253</v>
      </c>
      <c r="B3" s="336" t="s">
        <v>224</v>
      </c>
      <c r="C3" s="336"/>
      <c r="D3" s="336"/>
      <c r="E3" s="170"/>
      <c r="F3" s="170"/>
      <c r="G3" s="170"/>
      <c r="H3" s="170"/>
      <c r="I3" s="170"/>
      <c r="J3" s="177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  <c r="EZ3" s="176"/>
      <c r="FA3" s="176"/>
      <c r="FB3" s="176"/>
      <c r="FC3" s="176"/>
      <c r="FD3" s="176"/>
      <c r="FE3" s="176"/>
      <c r="FF3" s="176"/>
      <c r="FG3" s="176"/>
      <c r="FH3" s="176"/>
      <c r="FI3" s="176"/>
      <c r="FJ3" s="176"/>
      <c r="FK3" s="176"/>
      <c r="FL3" s="176"/>
      <c r="FM3" s="176"/>
      <c r="FN3" s="176"/>
      <c r="FO3" s="176"/>
      <c r="FP3" s="176"/>
      <c r="FQ3" s="176"/>
      <c r="FR3" s="176"/>
      <c r="FS3" s="176"/>
      <c r="FT3" s="176"/>
      <c r="FU3" s="176"/>
      <c r="FV3" s="176"/>
      <c r="FW3" s="176"/>
      <c r="FX3" s="176"/>
      <c r="FY3" s="176"/>
      <c r="FZ3" s="176"/>
      <c r="GA3" s="176"/>
      <c r="GB3" s="176"/>
      <c r="GC3" s="176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</row>
    <row r="4" spans="1:230" x14ac:dyDescent="0.3">
      <c r="A4" s="159" t="s">
        <v>254</v>
      </c>
      <c r="B4" s="336" t="s">
        <v>293</v>
      </c>
      <c r="C4" s="336"/>
      <c r="D4" s="336"/>
      <c r="E4" s="170"/>
      <c r="F4" s="170"/>
      <c r="G4" s="170"/>
      <c r="H4" s="170"/>
      <c r="I4" s="170"/>
      <c r="J4" s="177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  <c r="EP4" s="176"/>
      <c r="EQ4" s="176"/>
      <c r="ER4" s="176"/>
      <c r="ES4" s="176"/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6"/>
      <c r="FF4" s="176"/>
      <c r="FG4" s="176"/>
      <c r="FH4" s="176"/>
      <c r="FI4" s="176"/>
      <c r="FJ4" s="176"/>
      <c r="FK4" s="176"/>
      <c r="FL4" s="176"/>
      <c r="FM4" s="176"/>
      <c r="FN4" s="176"/>
      <c r="FO4" s="176"/>
      <c r="FP4" s="176"/>
      <c r="FQ4" s="176"/>
      <c r="FR4" s="176"/>
      <c r="FS4" s="176"/>
      <c r="FT4" s="176"/>
      <c r="FU4" s="176"/>
      <c r="FV4" s="176"/>
      <c r="FW4" s="176"/>
      <c r="FX4" s="176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</row>
    <row r="5" spans="1:230" x14ac:dyDescent="0.3">
      <c r="A5" s="159" t="s">
        <v>255</v>
      </c>
      <c r="B5" s="337" t="s">
        <v>306</v>
      </c>
      <c r="C5" s="336"/>
      <c r="D5" s="336"/>
      <c r="E5" s="170"/>
      <c r="F5" s="170"/>
      <c r="G5" s="170"/>
      <c r="H5" s="170"/>
      <c r="I5" s="170"/>
      <c r="J5" s="178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</row>
    <row r="6" spans="1:230" x14ac:dyDescent="0.3">
      <c r="A6" s="159" t="s">
        <v>4</v>
      </c>
      <c r="B6" s="336" t="s">
        <v>296</v>
      </c>
      <c r="C6" s="336"/>
      <c r="D6" s="336"/>
      <c r="E6" s="177"/>
      <c r="F6" s="177"/>
      <c r="G6" s="177"/>
      <c r="H6" s="177"/>
      <c r="I6" s="177"/>
      <c r="J6" s="179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</row>
    <row r="7" spans="1:230" ht="19.5" thickBot="1" x14ac:dyDescent="0.35">
      <c r="A7" s="174"/>
      <c r="B7" s="180"/>
      <c r="C7" s="180"/>
      <c r="D7" s="180"/>
      <c r="E7" s="177"/>
      <c r="F7" s="177"/>
      <c r="G7" s="177"/>
      <c r="H7" s="177"/>
      <c r="I7" s="177"/>
      <c r="J7" s="179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6"/>
      <c r="HU7" s="176"/>
      <c r="HV7" s="176"/>
    </row>
    <row r="8" spans="1:230" ht="20.25" thickTop="1" thickBot="1" x14ac:dyDescent="0.35">
      <c r="A8" s="331" t="s">
        <v>256</v>
      </c>
      <c r="B8" s="319"/>
      <c r="C8" s="160"/>
      <c r="D8" s="161"/>
    </row>
    <row r="9" spans="1:230" ht="19.5" thickTop="1" x14ac:dyDescent="0.3">
      <c r="A9" s="332"/>
      <c r="B9" s="332"/>
      <c r="C9" s="333" t="s">
        <v>257</v>
      </c>
      <c r="D9" s="327" t="s">
        <v>258</v>
      </c>
      <c r="E9" s="325" t="s">
        <v>259</v>
      </c>
      <c r="F9" s="325" t="s">
        <v>260</v>
      </c>
      <c r="G9" s="327" t="s">
        <v>261</v>
      </c>
      <c r="H9" s="327" t="s">
        <v>262</v>
      </c>
      <c r="I9" s="327" t="s">
        <v>263</v>
      </c>
      <c r="J9" s="329" t="s">
        <v>264</v>
      </c>
      <c r="K9" s="315" t="s">
        <v>303</v>
      </c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7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1"/>
      <c r="DY9" s="181"/>
      <c r="DZ9" s="181"/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1"/>
      <c r="EO9" s="181"/>
      <c r="EP9" s="181"/>
      <c r="EQ9" s="181"/>
      <c r="ER9" s="181"/>
      <c r="ES9" s="181"/>
      <c r="ET9" s="181"/>
      <c r="EU9" s="181"/>
      <c r="EV9" s="181"/>
      <c r="EW9" s="181"/>
      <c r="EX9" s="181"/>
      <c r="EY9" s="181"/>
      <c r="EZ9" s="181"/>
      <c r="FA9" s="181"/>
      <c r="FB9" s="181"/>
      <c r="FC9" s="181"/>
      <c r="FD9" s="181"/>
      <c r="FE9" s="181"/>
      <c r="FF9" s="181"/>
      <c r="FG9" s="181"/>
      <c r="FH9" s="181"/>
      <c r="FI9" s="181"/>
      <c r="FJ9" s="181"/>
      <c r="FK9" s="181"/>
      <c r="FL9" s="181"/>
      <c r="FM9" s="181"/>
      <c r="FN9" s="181"/>
      <c r="FO9" s="181"/>
      <c r="FP9" s="181"/>
      <c r="FQ9" s="181"/>
      <c r="FR9" s="181"/>
      <c r="FS9" s="181"/>
      <c r="FT9" s="181"/>
      <c r="FU9" s="181"/>
      <c r="FV9" s="181"/>
      <c r="FW9" s="181"/>
      <c r="FX9" s="181"/>
      <c r="FY9" s="181"/>
      <c r="FZ9" s="181"/>
      <c r="GA9" s="181"/>
      <c r="GB9" s="181"/>
      <c r="GC9" s="181"/>
      <c r="GD9" s="181"/>
      <c r="GE9" s="181"/>
      <c r="GF9" s="181"/>
      <c r="GG9" s="181"/>
      <c r="GH9" s="181"/>
      <c r="GI9" s="181"/>
      <c r="GJ9" s="181"/>
      <c r="GK9" s="181"/>
      <c r="GL9" s="181"/>
      <c r="GM9" s="181"/>
      <c r="GN9" s="181"/>
      <c r="GO9" s="181"/>
      <c r="GP9" s="181"/>
      <c r="GQ9" s="181"/>
      <c r="GR9" s="181"/>
      <c r="GS9" s="181"/>
      <c r="GT9" s="181"/>
      <c r="GU9" s="181"/>
      <c r="GV9" s="181"/>
      <c r="GW9" s="181"/>
      <c r="GX9" s="181"/>
      <c r="GY9" s="181"/>
      <c r="GZ9" s="181"/>
      <c r="HA9" s="181"/>
      <c r="HB9" s="181"/>
      <c r="HC9" s="181"/>
      <c r="HD9" s="181"/>
      <c r="HE9" s="181"/>
      <c r="HF9" s="181"/>
      <c r="HG9" s="181"/>
      <c r="HH9" s="181"/>
      <c r="HI9" s="181"/>
      <c r="HJ9" s="181"/>
      <c r="HK9" s="181"/>
      <c r="HL9" s="181"/>
      <c r="HM9" s="181"/>
      <c r="HN9" s="181"/>
      <c r="HO9" s="181"/>
      <c r="HP9" s="181"/>
      <c r="HQ9" s="181"/>
      <c r="HR9" s="181"/>
      <c r="HS9" s="181"/>
      <c r="HT9" s="181"/>
      <c r="HU9" s="181"/>
      <c r="HV9" s="181"/>
    </row>
    <row r="10" spans="1:230" x14ac:dyDescent="0.3">
      <c r="A10" s="332"/>
      <c r="B10" s="332"/>
      <c r="C10" s="334"/>
      <c r="D10" s="326"/>
      <c r="E10" s="326"/>
      <c r="F10" s="326"/>
      <c r="G10" s="326"/>
      <c r="H10" s="326"/>
      <c r="I10" s="326"/>
      <c r="J10" s="330"/>
      <c r="K10" s="182">
        <v>10</v>
      </c>
      <c r="L10" s="182">
        <v>11</v>
      </c>
      <c r="M10" s="182">
        <v>12</v>
      </c>
      <c r="N10" s="182">
        <v>13</v>
      </c>
      <c r="O10" s="182">
        <v>14</v>
      </c>
      <c r="P10" s="182">
        <v>15</v>
      </c>
      <c r="Q10" s="182">
        <v>16</v>
      </c>
      <c r="R10" s="182">
        <v>17</v>
      </c>
      <c r="S10" s="182">
        <v>18</v>
      </c>
      <c r="T10" s="182">
        <v>19</v>
      </c>
      <c r="U10" s="182">
        <v>20</v>
      </c>
      <c r="V10" s="182">
        <v>21</v>
      </c>
      <c r="W10" s="182">
        <v>22</v>
      </c>
      <c r="X10" s="182">
        <v>23</v>
      </c>
      <c r="Y10" s="182">
        <v>24</v>
      </c>
      <c r="Z10" s="182">
        <v>25</v>
      </c>
      <c r="AA10" s="182">
        <v>26</v>
      </c>
      <c r="AB10" s="182">
        <v>27</v>
      </c>
      <c r="AC10" s="182">
        <v>28</v>
      </c>
      <c r="AD10" s="182">
        <v>29</v>
      </c>
      <c r="AE10" s="182">
        <v>30</v>
      </c>
      <c r="AF10" s="182">
        <v>31</v>
      </c>
      <c r="AG10" s="182">
        <v>1</v>
      </c>
      <c r="AH10" s="182">
        <v>2</v>
      </c>
      <c r="AI10" s="182">
        <v>3</v>
      </c>
      <c r="AJ10" s="182">
        <v>4</v>
      </c>
      <c r="AK10" s="182">
        <v>5</v>
      </c>
      <c r="AL10" s="182">
        <v>6</v>
      </c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1"/>
      <c r="DU10" s="181"/>
      <c r="DV10" s="181"/>
      <c r="DW10" s="181"/>
      <c r="DX10" s="181"/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B10" s="181"/>
      <c r="HC10" s="181"/>
      <c r="HD10" s="181"/>
      <c r="HE10" s="181"/>
      <c r="HF10" s="181"/>
      <c r="HG10" s="181"/>
      <c r="HH10" s="181"/>
      <c r="HI10" s="181"/>
      <c r="HJ10" s="181"/>
      <c r="HK10" s="181"/>
      <c r="HL10" s="181"/>
      <c r="HM10" s="181"/>
      <c r="HN10" s="181"/>
      <c r="HO10" s="181"/>
      <c r="HP10" s="181"/>
      <c r="HQ10" s="181"/>
      <c r="HR10" s="181"/>
      <c r="HS10" s="181"/>
      <c r="HT10" s="181"/>
      <c r="HU10" s="181"/>
      <c r="HV10" s="181"/>
    </row>
    <row r="11" spans="1:230" x14ac:dyDescent="0.3">
      <c r="A11" s="332"/>
      <c r="B11" s="332"/>
      <c r="C11" s="334"/>
      <c r="D11" s="326"/>
      <c r="E11" s="326"/>
      <c r="F11" s="326"/>
      <c r="G11" s="326"/>
      <c r="H11" s="326"/>
      <c r="I11" s="328"/>
      <c r="J11" s="330"/>
      <c r="K11" s="183" t="s">
        <v>265</v>
      </c>
      <c r="L11" s="183" t="s">
        <v>266</v>
      </c>
      <c r="M11" s="183" t="s">
        <v>267</v>
      </c>
      <c r="N11" s="183" t="s">
        <v>268</v>
      </c>
      <c r="O11" s="183" t="s">
        <v>265</v>
      </c>
      <c r="P11" s="184" t="s">
        <v>269</v>
      </c>
      <c r="Q11" s="184" t="s">
        <v>270</v>
      </c>
      <c r="R11" s="183" t="s">
        <v>265</v>
      </c>
      <c r="S11" s="183" t="s">
        <v>266</v>
      </c>
      <c r="T11" s="183" t="s">
        <v>267</v>
      </c>
      <c r="U11" s="183" t="s">
        <v>268</v>
      </c>
      <c r="V11" s="183" t="s">
        <v>265</v>
      </c>
      <c r="W11" s="184" t="s">
        <v>269</v>
      </c>
      <c r="X11" s="184" t="s">
        <v>270</v>
      </c>
      <c r="Y11" s="183" t="s">
        <v>265</v>
      </c>
      <c r="Z11" s="183" t="s">
        <v>266</v>
      </c>
      <c r="AA11" s="183" t="s">
        <v>267</v>
      </c>
      <c r="AB11" s="183" t="s">
        <v>268</v>
      </c>
      <c r="AC11" s="183" t="s">
        <v>265</v>
      </c>
      <c r="AD11" s="184" t="s">
        <v>269</v>
      </c>
      <c r="AE11" s="184" t="s">
        <v>270</v>
      </c>
      <c r="AF11" s="183" t="s">
        <v>265</v>
      </c>
      <c r="AG11" s="183" t="s">
        <v>266</v>
      </c>
      <c r="AH11" s="183" t="s">
        <v>267</v>
      </c>
      <c r="AI11" s="183" t="s">
        <v>268</v>
      </c>
      <c r="AJ11" s="183" t="s">
        <v>265</v>
      </c>
      <c r="AK11" s="184" t="s">
        <v>269</v>
      </c>
      <c r="AL11" s="184" t="s">
        <v>270</v>
      </c>
    </row>
    <row r="12" spans="1:230" s="186" customFormat="1" ht="28.5" customHeight="1" x14ac:dyDescent="0.3">
      <c r="A12" s="318" t="s">
        <v>271</v>
      </c>
      <c r="B12" s="318"/>
      <c r="C12" s="163" t="s">
        <v>272</v>
      </c>
      <c r="D12" s="164" t="s">
        <v>273</v>
      </c>
      <c r="E12" s="165">
        <v>0.2</v>
      </c>
      <c r="F12" s="166">
        <v>5000</v>
      </c>
      <c r="G12" s="166">
        <f>H12*F12*E12</f>
        <v>19000</v>
      </c>
      <c r="H12" s="167">
        <f>SUM(K12:AL12)</f>
        <v>19</v>
      </c>
      <c r="I12" s="167">
        <v>28.8</v>
      </c>
      <c r="J12" s="168">
        <f>G12/1000*I12</f>
        <v>547.20000000000005</v>
      </c>
      <c r="K12" s="185">
        <v>1</v>
      </c>
      <c r="L12" s="185">
        <v>1</v>
      </c>
      <c r="M12" s="185">
        <v>1</v>
      </c>
      <c r="N12" s="185">
        <v>1</v>
      </c>
      <c r="O12" s="185">
        <v>1</v>
      </c>
      <c r="P12" s="184"/>
      <c r="Q12" s="184"/>
      <c r="R12" s="185">
        <v>1</v>
      </c>
      <c r="S12" s="185">
        <v>1</v>
      </c>
      <c r="T12" s="185">
        <v>1</v>
      </c>
      <c r="U12" s="185">
        <v>1</v>
      </c>
      <c r="V12" s="185">
        <v>1</v>
      </c>
      <c r="W12" s="184"/>
      <c r="X12" s="184"/>
      <c r="Y12" s="185">
        <v>1</v>
      </c>
      <c r="Z12" s="185">
        <v>1</v>
      </c>
      <c r="AA12" s="185">
        <v>1</v>
      </c>
      <c r="AB12" s="185">
        <v>1</v>
      </c>
      <c r="AC12" s="185">
        <v>1</v>
      </c>
      <c r="AD12" s="184"/>
      <c r="AE12" s="184"/>
      <c r="AF12" s="185">
        <v>1</v>
      </c>
      <c r="AG12" s="185">
        <v>1</v>
      </c>
      <c r="AH12" s="185">
        <v>1</v>
      </c>
      <c r="AI12" s="185">
        <v>1</v>
      </c>
      <c r="AJ12" s="185"/>
      <c r="AK12" s="184"/>
      <c r="AL12" s="184"/>
    </row>
    <row r="13" spans="1:230" s="186" customFormat="1" x14ac:dyDescent="0.3">
      <c r="A13" s="318" t="s">
        <v>274</v>
      </c>
      <c r="B13" s="318"/>
      <c r="C13" s="163" t="s">
        <v>275</v>
      </c>
      <c r="D13" s="164" t="s">
        <v>273</v>
      </c>
      <c r="E13" s="165">
        <v>0.23899999999999999</v>
      </c>
      <c r="F13" s="169">
        <v>5000</v>
      </c>
      <c r="G13" s="166">
        <f>H13*F13*E13</f>
        <v>22705</v>
      </c>
      <c r="H13" s="167">
        <f>SUM(K13:AL13)</f>
        <v>19</v>
      </c>
      <c r="I13" s="167">
        <v>26</v>
      </c>
      <c r="J13" s="168">
        <f>G13/1000*I13</f>
        <v>590.32999999999993</v>
      </c>
      <c r="K13" s="185">
        <v>1</v>
      </c>
      <c r="L13" s="185">
        <v>1</v>
      </c>
      <c r="M13" s="185">
        <v>1</v>
      </c>
      <c r="N13" s="185">
        <v>1</v>
      </c>
      <c r="O13" s="185">
        <v>1</v>
      </c>
      <c r="P13" s="184"/>
      <c r="Q13" s="184"/>
      <c r="R13" s="185">
        <v>1</v>
      </c>
      <c r="S13" s="185">
        <v>1</v>
      </c>
      <c r="T13" s="185">
        <v>1</v>
      </c>
      <c r="U13" s="185">
        <v>1</v>
      </c>
      <c r="V13" s="185">
        <v>1</v>
      </c>
      <c r="W13" s="184"/>
      <c r="X13" s="184"/>
      <c r="Y13" s="185">
        <v>1</v>
      </c>
      <c r="Z13" s="185">
        <v>1</v>
      </c>
      <c r="AA13" s="185">
        <v>1</v>
      </c>
      <c r="AB13" s="185">
        <v>1</v>
      </c>
      <c r="AC13" s="185">
        <v>1</v>
      </c>
      <c r="AD13" s="184"/>
      <c r="AE13" s="184"/>
      <c r="AF13" s="185">
        <v>1</v>
      </c>
      <c r="AG13" s="185">
        <v>1</v>
      </c>
      <c r="AH13" s="185">
        <v>1</v>
      </c>
      <c r="AI13" s="185">
        <v>1</v>
      </c>
      <c r="AJ13" s="185"/>
      <c r="AK13" s="184"/>
      <c r="AL13" s="184"/>
    </row>
    <row r="14" spans="1:230" x14ac:dyDescent="0.3">
      <c r="A14" s="170"/>
      <c r="B14" s="170"/>
      <c r="C14" s="171"/>
      <c r="D14" s="171"/>
      <c r="E14" s="171"/>
      <c r="F14" s="171"/>
      <c r="G14" s="172">
        <f>SUM(G12:G13)</f>
        <v>41705</v>
      </c>
      <c r="H14" s="171"/>
      <c r="I14" s="171"/>
      <c r="J14" s="173">
        <f>SUM(J12:J13)</f>
        <v>1137.53</v>
      </c>
    </row>
    <row r="15" spans="1:230" ht="19.5" thickBot="1" x14ac:dyDescent="0.35">
      <c r="A15" s="170"/>
      <c r="B15" s="170"/>
      <c r="C15" s="171"/>
      <c r="D15" s="171"/>
      <c r="E15" s="171"/>
      <c r="F15" s="171"/>
      <c r="G15" s="172"/>
      <c r="H15" s="171"/>
      <c r="I15" s="171"/>
      <c r="J15" s="173"/>
    </row>
    <row r="16" spans="1:230" ht="20.25" thickTop="1" thickBot="1" x14ac:dyDescent="0.35">
      <c r="A16" s="319" t="s">
        <v>276</v>
      </c>
      <c r="B16" s="320"/>
      <c r="C16" s="187"/>
      <c r="D16" s="171"/>
      <c r="E16" s="171"/>
      <c r="F16" s="171"/>
      <c r="G16" s="188"/>
      <c r="J16" s="189"/>
    </row>
    <row r="17" spans="1:229" ht="19.5" thickTop="1" x14ac:dyDescent="0.3">
      <c r="A17" s="321"/>
      <c r="B17" s="322"/>
      <c r="C17" s="190" t="s">
        <v>261</v>
      </c>
      <c r="D17" s="191" t="s">
        <v>264</v>
      </c>
      <c r="E17" s="191" t="s">
        <v>277</v>
      </c>
      <c r="F17" s="190" t="s">
        <v>278</v>
      </c>
      <c r="G17" s="171"/>
      <c r="J17" s="192"/>
    </row>
    <row r="18" spans="1:229" s="196" customFormat="1" x14ac:dyDescent="0.3">
      <c r="A18" s="323" t="str">
        <f>A12</f>
        <v>investor.bg/news/imoti</v>
      </c>
      <c r="B18" s="323"/>
      <c r="C18" s="193">
        <f>G12</f>
        <v>19000</v>
      </c>
      <c r="D18" s="194">
        <f>J12</f>
        <v>547.20000000000005</v>
      </c>
      <c r="E18" s="195">
        <v>0.35</v>
      </c>
      <c r="F18" s="194">
        <f>D18*(1-E18)</f>
        <v>355.68000000000006</v>
      </c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</row>
    <row r="19" spans="1:229" s="196" customFormat="1" x14ac:dyDescent="0.3">
      <c r="A19" s="324" t="str">
        <f>A13</f>
        <v>dnevnik.bg/biznes/imoti</v>
      </c>
      <c r="B19" s="324"/>
      <c r="C19" s="193">
        <f>G13</f>
        <v>22705</v>
      </c>
      <c r="D19" s="194">
        <f>J13</f>
        <v>590.32999999999993</v>
      </c>
      <c r="E19" s="195">
        <v>0.27</v>
      </c>
      <c r="F19" s="194">
        <f>D19*(1-E19)</f>
        <v>430.94089999999994</v>
      </c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</row>
    <row r="20" spans="1:229" x14ac:dyDescent="0.3">
      <c r="A20" s="314" t="s">
        <v>279</v>
      </c>
      <c r="B20" s="314"/>
      <c r="C20" s="256">
        <f>SUM(C18:C19)</f>
        <v>41705</v>
      </c>
      <c r="D20" s="257">
        <f>SUM(D18:D19)</f>
        <v>1137.53</v>
      </c>
      <c r="E20" s="197"/>
      <c r="F20" s="258">
        <f>SUM(F18:F19)</f>
        <v>786.62090000000001</v>
      </c>
      <c r="G20" s="198"/>
    </row>
    <row r="21" spans="1:229" x14ac:dyDescent="0.3">
      <c r="A21" s="199"/>
      <c r="B21" s="199"/>
      <c r="C21" s="200"/>
      <c r="D21" s="201"/>
      <c r="E21" s="200"/>
      <c r="F21" s="202"/>
      <c r="G21" s="203"/>
    </row>
    <row r="22" spans="1:229" x14ac:dyDescent="0.3">
      <c r="F22" s="204"/>
      <c r="J22" s="205"/>
    </row>
    <row r="23" spans="1:229" x14ac:dyDescent="0.3">
      <c r="F23" s="206"/>
    </row>
  </sheetData>
  <mergeCells count="21">
    <mergeCell ref="A1:B1"/>
    <mergeCell ref="B3:D3"/>
    <mergeCell ref="B4:D4"/>
    <mergeCell ref="B5:D5"/>
    <mergeCell ref="B6:D6"/>
    <mergeCell ref="A20:B20"/>
    <mergeCell ref="K9:AL9"/>
    <mergeCell ref="A12:B12"/>
    <mergeCell ref="A13:B13"/>
    <mergeCell ref="A16:B17"/>
    <mergeCell ref="A18:B18"/>
    <mergeCell ref="A19:B19"/>
    <mergeCell ref="E9:E11"/>
    <mergeCell ref="F9:F11"/>
    <mergeCell ref="G9:G11"/>
    <mergeCell ref="H9:H11"/>
    <mergeCell ref="I9:I11"/>
    <mergeCell ref="J9:J11"/>
    <mergeCell ref="A8:B11"/>
    <mergeCell ref="C9:C11"/>
    <mergeCell ref="D9:D11"/>
  </mergeCells>
  <dataValidations count="1">
    <dataValidation allowBlank="1" showInputMessage="1" showErrorMessage="1" promptTitle="Телевизия" prompt="ТВ канал" sqref="C8:C9 IX8:IX9 ST8:ST9 ACP8:ACP9 AML8:AML9 AWH8:AWH9 BGD8:BGD9 BPZ8:BPZ9 BZV8:BZV9 CJR8:CJR9 CTN8:CTN9 DDJ8:DDJ9 DNF8:DNF9 DXB8:DXB9 EGX8:EGX9 EQT8:EQT9 FAP8:FAP9 FKL8:FKL9 FUH8:FUH9 GED8:GED9 GNZ8:GNZ9 GXV8:GXV9 HHR8:HHR9 HRN8:HRN9 IBJ8:IBJ9 ILF8:ILF9 IVB8:IVB9 JEX8:JEX9 JOT8:JOT9 JYP8:JYP9 KIL8:KIL9 KSH8:KSH9 LCD8:LCD9 LLZ8:LLZ9 LVV8:LVV9 MFR8:MFR9 MPN8:MPN9 MZJ8:MZJ9 NJF8:NJF9 NTB8:NTB9 OCX8:OCX9 OMT8:OMT9 OWP8:OWP9 PGL8:PGL9 PQH8:PQH9 QAD8:QAD9 QJZ8:QJZ9 QTV8:QTV9 RDR8:RDR9 RNN8:RNN9 RXJ8:RXJ9 SHF8:SHF9 SRB8:SRB9 TAX8:TAX9 TKT8:TKT9 TUP8:TUP9 UEL8:UEL9 UOH8:UOH9 UYD8:UYD9 VHZ8:VHZ9 VRV8:VRV9 WBR8:WBR9 WLN8:WLN9 WVJ8:WVJ9 C65544:C65545 IX65544:IX65545 ST65544:ST65545 ACP65544:ACP65545 AML65544:AML65545 AWH65544:AWH65545 BGD65544:BGD65545 BPZ65544:BPZ65545 BZV65544:BZV65545 CJR65544:CJR65545 CTN65544:CTN65545 DDJ65544:DDJ65545 DNF65544:DNF65545 DXB65544:DXB65545 EGX65544:EGX65545 EQT65544:EQT65545 FAP65544:FAP65545 FKL65544:FKL65545 FUH65544:FUH65545 GED65544:GED65545 GNZ65544:GNZ65545 GXV65544:GXV65545 HHR65544:HHR65545 HRN65544:HRN65545 IBJ65544:IBJ65545 ILF65544:ILF65545 IVB65544:IVB65545 JEX65544:JEX65545 JOT65544:JOT65545 JYP65544:JYP65545 KIL65544:KIL65545 KSH65544:KSH65545 LCD65544:LCD65545 LLZ65544:LLZ65545 LVV65544:LVV65545 MFR65544:MFR65545 MPN65544:MPN65545 MZJ65544:MZJ65545 NJF65544:NJF65545 NTB65544:NTB65545 OCX65544:OCX65545 OMT65544:OMT65545 OWP65544:OWP65545 PGL65544:PGL65545 PQH65544:PQH65545 QAD65544:QAD65545 QJZ65544:QJZ65545 QTV65544:QTV65545 RDR65544:RDR65545 RNN65544:RNN65545 RXJ65544:RXJ65545 SHF65544:SHF65545 SRB65544:SRB65545 TAX65544:TAX65545 TKT65544:TKT65545 TUP65544:TUP65545 UEL65544:UEL65545 UOH65544:UOH65545 UYD65544:UYD65545 VHZ65544:VHZ65545 VRV65544:VRV65545 WBR65544:WBR65545 WLN65544:WLN65545 WVJ65544:WVJ65545 C131080:C131081 IX131080:IX131081 ST131080:ST131081 ACP131080:ACP131081 AML131080:AML131081 AWH131080:AWH131081 BGD131080:BGD131081 BPZ131080:BPZ131081 BZV131080:BZV131081 CJR131080:CJR131081 CTN131080:CTN131081 DDJ131080:DDJ131081 DNF131080:DNF131081 DXB131080:DXB131081 EGX131080:EGX131081 EQT131080:EQT131081 FAP131080:FAP131081 FKL131080:FKL131081 FUH131080:FUH131081 GED131080:GED131081 GNZ131080:GNZ131081 GXV131080:GXV131081 HHR131080:HHR131081 HRN131080:HRN131081 IBJ131080:IBJ131081 ILF131080:ILF131081 IVB131080:IVB131081 JEX131080:JEX131081 JOT131080:JOT131081 JYP131080:JYP131081 KIL131080:KIL131081 KSH131080:KSH131081 LCD131080:LCD131081 LLZ131080:LLZ131081 LVV131080:LVV131081 MFR131080:MFR131081 MPN131080:MPN131081 MZJ131080:MZJ131081 NJF131080:NJF131081 NTB131080:NTB131081 OCX131080:OCX131081 OMT131080:OMT131081 OWP131080:OWP131081 PGL131080:PGL131081 PQH131080:PQH131081 QAD131080:QAD131081 QJZ131080:QJZ131081 QTV131080:QTV131081 RDR131080:RDR131081 RNN131080:RNN131081 RXJ131080:RXJ131081 SHF131080:SHF131081 SRB131080:SRB131081 TAX131080:TAX131081 TKT131080:TKT131081 TUP131080:TUP131081 UEL131080:UEL131081 UOH131080:UOH131081 UYD131080:UYD131081 VHZ131080:VHZ131081 VRV131080:VRV131081 WBR131080:WBR131081 WLN131080:WLN131081 WVJ131080:WVJ131081 C196616:C196617 IX196616:IX196617 ST196616:ST196617 ACP196616:ACP196617 AML196616:AML196617 AWH196616:AWH196617 BGD196616:BGD196617 BPZ196616:BPZ196617 BZV196616:BZV196617 CJR196616:CJR196617 CTN196616:CTN196617 DDJ196616:DDJ196617 DNF196616:DNF196617 DXB196616:DXB196617 EGX196616:EGX196617 EQT196616:EQT196617 FAP196616:FAP196617 FKL196616:FKL196617 FUH196616:FUH196617 GED196616:GED196617 GNZ196616:GNZ196617 GXV196616:GXV196617 HHR196616:HHR196617 HRN196616:HRN196617 IBJ196616:IBJ196617 ILF196616:ILF196617 IVB196616:IVB196617 JEX196616:JEX196617 JOT196616:JOT196617 JYP196616:JYP196617 KIL196616:KIL196617 KSH196616:KSH196617 LCD196616:LCD196617 LLZ196616:LLZ196617 LVV196616:LVV196617 MFR196616:MFR196617 MPN196616:MPN196617 MZJ196616:MZJ196617 NJF196616:NJF196617 NTB196616:NTB196617 OCX196616:OCX196617 OMT196616:OMT196617 OWP196616:OWP196617 PGL196616:PGL196617 PQH196616:PQH196617 QAD196616:QAD196617 QJZ196616:QJZ196617 QTV196616:QTV196617 RDR196616:RDR196617 RNN196616:RNN196617 RXJ196616:RXJ196617 SHF196616:SHF196617 SRB196616:SRB196617 TAX196616:TAX196617 TKT196616:TKT196617 TUP196616:TUP196617 UEL196616:UEL196617 UOH196616:UOH196617 UYD196616:UYD196617 VHZ196616:VHZ196617 VRV196616:VRV196617 WBR196616:WBR196617 WLN196616:WLN196617 WVJ196616:WVJ196617 C262152:C262153 IX262152:IX262153 ST262152:ST262153 ACP262152:ACP262153 AML262152:AML262153 AWH262152:AWH262153 BGD262152:BGD262153 BPZ262152:BPZ262153 BZV262152:BZV262153 CJR262152:CJR262153 CTN262152:CTN262153 DDJ262152:DDJ262153 DNF262152:DNF262153 DXB262152:DXB262153 EGX262152:EGX262153 EQT262152:EQT262153 FAP262152:FAP262153 FKL262152:FKL262153 FUH262152:FUH262153 GED262152:GED262153 GNZ262152:GNZ262153 GXV262152:GXV262153 HHR262152:HHR262153 HRN262152:HRN262153 IBJ262152:IBJ262153 ILF262152:ILF262153 IVB262152:IVB262153 JEX262152:JEX262153 JOT262152:JOT262153 JYP262152:JYP262153 KIL262152:KIL262153 KSH262152:KSH262153 LCD262152:LCD262153 LLZ262152:LLZ262153 LVV262152:LVV262153 MFR262152:MFR262153 MPN262152:MPN262153 MZJ262152:MZJ262153 NJF262152:NJF262153 NTB262152:NTB262153 OCX262152:OCX262153 OMT262152:OMT262153 OWP262152:OWP262153 PGL262152:PGL262153 PQH262152:PQH262153 QAD262152:QAD262153 QJZ262152:QJZ262153 QTV262152:QTV262153 RDR262152:RDR262153 RNN262152:RNN262153 RXJ262152:RXJ262153 SHF262152:SHF262153 SRB262152:SRB262153 TAX262152:TAX262153 TKT262152:TKT262153 TUP262152:TUP262153 UEL262152:UEL262153 UOH262152:UOH262153 UYD262152:UYD262153 VHZ262152:VHZ262153 VRV262152:VRV262153 WBR262152:WBR262153 WLN262152:WLN262153 WVJ262152:WVJ262153 C327688:C327689 IX327688:IX327689 ST327688:ST327689 ACP327688:ACP327689 AML327688:AML327689 AWH327688:AWH327689 BGD327688:BGD327689 BPZ327688:BPZ327689 BZV327688:BZV327689 CJR327688:CJR327689 CTN327688:CTN327689 DDJ327688:DDJ327689 DNF327688:DNF327689 DXB327688:DXB327689 EGX327688:EGX327689 EQT327688:EQT327689 FAP327688:FAP327689 FKL327688:FKL327689 FUH327688:FUH327689 GED327688:GED327689 GNZ327688:GNZ327689 GXV327688:GXV327689 HHR327688:HHR327689 HRN327688:HRN327689 IBJ327688:IBJ327689 ILF327688:ILF327689 IVB327688:IVB327689 JEX327688:JEX327689 JOT327688:JOT327689 JYP327688:JYP327689 KIL327688:KIL327689 KSH327688:KSH327689 LCD327688:LCD327689 LLZ327688:LLZ327689 LVV327688:LVV327689 MFR327688:MFR327689 MPN327688:MPN327689 MZJ327688:MZJ327689 NJF327688:NJF327689 NTB327688:NTB327689 OCX327688:OCX327689 OMT327688:OMT327689 OWP327688:OWP327689 PGL327688:PGL327689 PQH327688:PQH327689 QAD327688:QAD327689 QJZ327688:QJZ327689 QTV327688:QTV327689 RDR327688:RDR327689 RNN327688:RNN327689 RXJ327688:RXJ327689 SHF327688:SHF327689 SRB327688:SRB327689 TAX327688:TAX327689 TKT327688:TKT327689 TUP327688:TUP327689 UEL327688:UEL327689 UOH327688:UOH327689 UYD327688:UYD327689 VHZ327688:VHZ327689 VRV327688:VRV327689 WBR327688:WBR327689 WLN327688:WLN327689 WVJ327688:WVJ327689 C393224:C393225 IX393224:IX393225 ST393224:ST393225 ACP393224:ACP393225 AML393224:AML393225 AWH393224:AWH393225 BGD393224:BGD393225 BPZ393224:BPZ393225 BZV393224:BZV393225 CJR393224:CJR393225 CTN393224:CTN393225 DDJ393224:DDJ393225 DNF393224:DNF393225 DXB393224:DXB393225 EGX393224:EGX393225 EQT393224:EQT393225 FAP393224:FAP393225 FKL393224:FKL393225 FUH393224:FUH393225 GED393224:GED393225 GNZ393224:GNZ393225 GXV393224:GXV393225 HHR393224:HHR393225 HRN393224:HRN393225 IBJ393224:IBJ393225 ILF393224:ILF393225 IVB393224:IVB393225 JEX393224:JEX393225 JOT393224:JOT393225 JYP393224:JYP393225 KIL393224:KIL393225 KSH393224:KSH393225 LCD393224:LCD393225 LLZ393224:LLZ393225 LVV393224:LVV393225 MFR393224:MFR393225 MPN393224:MPN393225 MZJ393224:MZJ393225 NJF393224:NJF393225 NTB393224:NTB393225 OCX393224:OCX393225 OMT393224:OMT393225 OWP393224:OWP393225 PGL393224:PGL393225 PQH393224:PQH393225 QAD393224:QAD393225 QJZ393224:QJZ393225 QTV393224:QTV393225 RDR393224:RDR393225 RNN393224:RNN393225 RXJ393224:RXJ393225 SHF393224:SHF393225 SRB393224:SRB393225 TAX393224:TAX393225 TKT393224:TKT393225 TUP393224:TUP393225 UEL393224:UEL393225 UOH393224:UOH393225 UYD393224:UYD393225 VHZ393224:VHZ393225 VRV393224:VRV393225 WBR393224:WBR393225 WLN393224:WLN393225 WVJ393224:WVJ393225 C458760:C458761 IX458760:IX458761 ST458760:ST458761 ACP458760:ACP458761 AML458760:AML458761 AWH458760:AWH458761 BGD458760:BGD458761 BPZ458760:BPZ458761 BZV458760:BZV458761 CJR458760:CJR458761 CTN458760:CTN458761 DDJ458760:DDJ458761 DNF458760:DNF458761 DXB458760:DXB458761 EGX458760:EGX458761 EQT458760:EQT458761 FAP458760:FAP458761 FKL458760:FKL458761 FUH458760:FUH458761 GED458760:GED458761 GNZ458760:GNZ458761 GXV458760:GXV458761 HHR458760:HHR458761 HRN458760:HRN458761 IBJ458760:IBJ458761 ILF458760:ILF458761 IVB458760:IVB458761 JEX458760:JEX458761 JOT458760:JOT458761 JYP458760:JYP458761 KIL458760:KIL458761 KSH458760:KSH458761 LCD458760:LCD458761 LLZ458760:LLZ458761 LVV458760:LVV458761 MFR458760:MFR458761 MPN458760:MPN458761 MZJ458760:MZJ458761 NJF458760:NJF458761 NTB458760:NTB458761 OCX458760:OCX458761 OMT458760:OMT458761 OWP458760:OWP458761 PGL458760:PGL458761 PQH458760:PQH458761 QAD458760:QAD458761 QJZ458760:QJZ458761 QTV458760:QTV458761 RDR458760:RDR458761 RNN458760:RNN458761 RXJ458760:RXJ458761 SHF458760:SHF458761 SRB458760:SRB458761 TAX458760:TAX458761 TKT458760:TKT458761 TUP458760:TUP458761 UEL458760:UEL458761 UOH458760:UOH458761 UYD458760:UYD458761 VHZ458760:VHZ458761 VRV458760:VRV458761 WBR458760:WBR458761 WLN458760:WLN458761 WVJ458760:WVJ458761 C524296:C524297 IX524296:IX524297 ST524296:ST524297 ACP524296:ACP524297 AML524296:AML524297 AWH524296:AWH524297 BGD524296:BGD524297 BPZ524296:BPZ524297 BZV524296:BZV524297 CJR524296:CJR524297 CTN524296:CTN524297 DDJ524296:DDJ524297 DNF524296:DNF524297 DXB524296:DXB524297 EGX524296:EGX524297 EQT524296:EQT524297 FAP524296:FAP524297 FKL524296:FKL524297 FUH524296:FUH524297 GED524296:GED524297 GNZ524296:GNZ524297 GXV524296:GXV524297 HHR524296:HHR524297 HRN524296:HRN524297 IBJ524296:IBJ524297 ILF524296:ILF524297 IVB524296:IVB524297 JEX524296:JEX524297 JOT524296:JOT524297 JYP524296:JYP524297 KIL524296:KIL524297 KSH524296:KSH524297 LCD524296:LCD524297 LLZ524296:LLZ524297 LVV524296:LVV524297 MFR524296:MFR524297 MPN524296:MPN524297 MZJ524296:MZJ524297 NJF524296:NJF524297 NTB524296:NTB524297 OCX524296:OCX524297 OMT524296:OMT524297 OWP524296:OWP524297 PGL524296:PGL524297 PQH524296:PQH524297 QAD524296:QAD524297 QJZ524296:QJZ524297 QTV524296:QTV524297 RDR524296:RDR524297 RNN524296:RNN524297 RXJ524296:RXJ524297 SHF524296:SHF524297 SRB524296:SRB524297 TAX524296:TAX524297 TKT524296:TKT524297 TUP524296:TUP524297 UEL524296:UEL524297 UOH524296:UOH524297 UYD524296:UYD524297 VHZ524296:VHZ524297 VRV524296:VRV524297 WBR524296:WBR524297 WLN524296:WLN524297 WVJ524296:WVJ524297 C589832:C589833 IX589832:IX589833 ST589832:ST589833 ACP589832:ACP589833 AML589832:AML589833 AWH589832:AWH589833 BGD589832:BGD589833 BPZ589832:BPZ589833 BZV589832:BZV589833 CJR589832:CJR589833 CTN589832:CTN589833 DDJ589832:DDJ589833 DNF589832:DNF589833 DXB589832:DXB589833 EGX589832:EGX589833 EQT589832:EQT589833 FAP589832:FAP589833 FKL589832:FKL589833 FUH589832:FUH589833 GED589832:GED589833 GNZ589832:GNZ589833 GXV589832:GXV589833 HHR589832:HHR589833 HRN589832:HRN589833 IBJ589832:IBJ589833 ILF589832:ILF589833 IVB589832:IVB589833 JEX589832:JEX589833 JOT589832:JOT589833 JYP589832:JYP589833 KIL589832:KIL589833 KSH589832:KSH589833 LCD589832:LCD589833 LLZ589832:LLZ589833 LVV589832:LVV589833 MFR589832:MFR589833 MPN589832:MPN589833 MZJ589832:MZJ589833 NJF589832:NJF589833 NTB589832:NTB589833 OCX589832:OCX589833 OMT589832:OMT589833 OWP589832:OWP589833 PGL589832:PGL589833 PQH589832:PQH589833 QAD589832:QAD589833 QJZ589832:QJZ589833 QTV589832:QTV589833 RDR589832:RDR589833 RNN589832:RNN589833 RXJ589832:RXJ589833 SHF589832:SHF589833 SRB589832:SRB589833 TAX589832:TAX589833 TKT589832:TKT589833 TUP589832:TUP589833 UEL589832:UEL589833 UOH589832:UOH589833 UYD589832:UYD589833 VHZ589832:VHZ589833 VRV589832:VRV589833 WBR589832:WBR589833 WLN589832:WLN589833 WVJ589832:WVJ589833 C655368:C655369 IX655368:IX655369 ST655368:ST655369 ACP655368:ACP655369 AML655368:AML655369 AWH655368:AWH655369 BGD655368:BGD655369 BPZ655368:BPZ655369 BZV655368:BZV655369 CJR655368:CJR655369 CTN655368:CTN655369 DDJ655368:DDJ655369 DNF655368:DNF655369 DXB655368:DXB655369 EGX655368:EGX655369 EQT655368:EQT655369 FAP655368:FAP655369 FKL655368:FKL655369 FUH655368:FUH655369 GED655368:GED655369 GNZ655368:GNZ655369 GXV655368:GXV655369 HHR655368:HHR655369 HRN655368:HRN655369 IBJ655368:IBJ655369 ILF655368:ILF655369 IVB655368:IVB655369 JEX655368:JEX655369 JOT655368:JOT655369 JYP655368:JYP655369 KIL655368:KIL655369 KSH655368:KSH655369 LCD655368:LCD655369 LLZ655368:LLZ655369 LVV655368:LVV655369 MFR655368:MFR655369 MPN655368:MPN655369 MZJ655368:MZJ655369 NJF655368:NJF655369 NTB655368:NTB655369 OCX655368:OCX655369 OMT655368:OMT655369 OWP655368:OWP655369 PGL655368:PGL655369 PQH655368:PQH655369 QAD655368:QAD655369 QJZ655368:QJZ655369 QTV655368:QTV655369 RDR655368:RDR655369 RNN655368:RNN655369 RXJ655368:RXJ655369 SHF655368:SHF655369 SRB655368:SRB655369 TAX655368:TAX655369 TKT655368:TKT655369 TUP655368:TUP655369 UEL655368:UEL655369 UOH655368:UOH655369 UYD655368:UYD655369 VHZ655368:VHZ655369 VRV655368:VRV655369 WBR655368:WBR655369 WLN655368:WLN655369 WVJ655368:WVJ655369 C720904:C720905 IX720904:IX720905 ST720904:ST720905 ACP720904:ACP720905 AML720904:AML720905 AWH720904:AWH720905 BGD720904:BGD720905 BPZ720904:BPZ720905 BZV720904:BZV720905 CJR720904:CJR720905 CTN720904:CTN720905 DDJ720904:DDJ720905 DNF720904:DNF720905 DXB720904:DXB720905 EGX720904:EGX720905 EQT720904:EQT720905 FAP720904:FAP720905 FKL720904:FKL720905 FUH720904:FUH720905 GED720904:GED720905 GNZ720904:GNZ720905 GXV720904:GXV720905 HHR720904:HHR720905 HRN720904:HRN720905 IBJ720904:IBJ720905 ILF720904:ILF720905 IVB720904:IVB720905 JEX720904:JEX720905 JOT720904:JOT720905 JYP720904:JYP720905 KIL720904:KIL720905 KSH720904:KSH720905 LCD720904:LCD720905 LLZ720904:LLZ720905 LVV720904:LVV720905 MFR720904:MFR720905 MPN720904:MPN720905 MZJ720904:MZJ720905 NJF720904:NJF720905 NTB720904:NTB720905 OCX720904:OCX720905 OMT720904:OMT720905 OWP720904:OWP720905 PGL720904:PGL720905 PQH720904:PQH720905 QAD720904:QAD720905 QJZ720904:QJZ720905 QTV720904:QTV720905 RDR720904:RDR720905 RNN720904:RNN720905 RXJ720904:RXJ720905 SHF720904:SHF720905 SRB720904:SRB720905 TAX720904:TAX720905 TKT720904:TKT720905 TUP720904:TUP720905 UEL720904:UEL720905 UOH720904:UOH720905 UYD720904:UYD720905 VHZ720904:VHZ720905 VRV720904:VRV720905 WBR720904:WBR720905 WLN720904:WLN720905 WVJ720904:WVJ720905 C786440:C786441 IX786440:IX786441 ST786440:ST786441 ACP786440:ACP786441 AML786440:AML786441 AWH786440:AWH786441 BGD786440:BGD786441 BPZ786440:BPZ786441 BZV786440:BZV786441 CJR786440:CJR786441 CTN786440:CTN786441 DDJ786440:DDJ786441 DNF786440:DNF786441 DXB786440:DXB786441 EGX786440:EGX786441 EQT786440:EQT786441 FAP786440:FAP786441 FKL786440:FKL786441 FUH786440:FUH786441 GED786440:GED786441 GNZ786440:GNZ786441 GXV786440:GXV786441 HHR786440:HHR786441 HRN786440:HRN786441 IBJ786440:IBJ786441 ILF786440:ILF786441 IVB786440:IVB786441 JEX786440:JEX786441 JOT786440:JOT786441 JYP786440:JYP786441 KIL786440:KIL786441 KSH786440:KSH786441 LCD786440:LCD786441 LLZ786440:LLZ786441 LVV786440:LVV786441 MFR786440:MFR786441 MPN786440:MPN786441 MZJ786440:MZJ786441 NJF786440:NJF786441 NTB786440:NTB786441 OCX786440:OCX786441 OMT786440:OMT786441 OWP786440:OWP786441 PGL786440:PGL786441 PQH786440:PQH786441 QAD786440:QAD786441 QJZ786440:QJZ786441 QTV786440:QTV786441 RDR786440:RDR786441 RNN786440:RNN786441 RXJ786440:RXJ786441 SHF786440:SHF786441 SRB786440:SRB786441 TAX786440:TAX786441 TKT786440:TKT786441 TUP786440:TUP786441 UEL786440:UEL786441 UOH786440:UOH786441 UYD786440:UYD786441 VHZ786440:VHZ786441 VRV786440:VRV786441 WBR786440:WBR786441 WLN786440:WLN786441 WVJ786440:WVJ786441 C851976:C851977 IX851976:IX851977 ST851976:ST851977 ACP851976:ACP851977 AML851976:AML851977 AWH851976:AWH851977 BGD851976:BGD851977 BPZ851976:BPZ851977 BZV851976:BZV851977 CJR851976:CJR851977 CTN851976:CTN851977 DDJ851976:DDJ851977 DNF851976:DNF851977 DXB851976:DXB851977 EGX851976:EGX851977 EQT851976:EQT851977 FAP851976:FAP851977 FKL851976:FKL851977 FUH851976:FUH851977 GED851976:GED851977 GNZ851976:GNZ851977 GXV851976:GXV851977 HHR851976:HHR851977 HRN851976:HRN851977 IBJ851976:IBJ851977 ILF851976:ILF851977 IVB851976:IVB851977 JEX851976:JEX851977 JOT851976:JOT851977 JYP851976:JYP851977 KIL851976:KIL851977 KSH851976:KSH851977 LCD851976:LCD851977 LLZ851976:LLZ851977 LVV851976:LVV851977 MFR851976:MFR851977 MPN851976:MPN851977 MZJ851976:MZJ851977 NJF851976:NJF851977 NTB851976:NTB851977 OCX851976:OCX851977 OMT851976:OMT851977 OWP851976:OWP851977 PGL851976:PGL851977 PQH851976:PQH851977 QAD851976:QAD851977 QJZ851976:QJZ851977 QTV851976:QTV851977 RDR851976:RDR851977 RNN851976:RNN851977 RXJ851976:RXJ851977 SHF851976:SHF851977 SRB851976:SRB851977 TAX851976:TAX851977 TKT851976:TKT851977 TUP851976:TUP851977 UEL851976:UEL851977 UOH851976:UOH851977 UYD851976:UYD851977 VHZ851976:VHZ851977 VRV851976:VRV851977 WBR851976:WBR851977 WLN851976:WLN851977 WVJ851976:WVJ851977 C917512:C917513 IX917512:IX917513 ST917512:ST917513 ACP917512:ACP917513 AML917512:AML917513 AWH917512:AWH917513 BGD917512:BGD917513 BPZ917512:BPZ917513 BZV917512:BZV917513 CJR917512:CJR917513 CTN917512:CTN917513 DDJ917512:DDJ917513 DNF917512:DNF917513 DXB917512:DXB917513 EGX917512:EGX917513 EQT917512:EQT917513 FAP917512:FAP917513 FKL917512:FKL917513 FUH917512:FUH917513 GED917512:GED917513 GNZ917512:GNZ917513 GXV917512:GXV917513 HHR917512:HHR917513 HRN917512:HRN917513 IBJ917512:IBJ917513 ILF917512:ILF917513 IVB917512:IVB917513 JEX917512:JEX917513 JOT917512:JOT917513 JYP917512:JYP917513 KIL917512:KIL917513 KSH917512:KSH917513 LCD917512:LCD917513 LLZ917512:LLZ917513 LVV917512:LVV917513 MFR917512:MFR917513 MPN917512:MPN917513 MZJ917512:MZJ917513 NJF917512:NJF917513 NTB917512:NTB917513 OCX917512:OCX917513 OMT917512:OMT917513 OWP917512:OWP917513 PGL917512:PGL917513 PQH917512:PQH917513 QAD917512:QAD917513 QJZ917512:QJZ917513 QTV917512:QTV917513 RDR917512:RDR917513 RNN917512:RNN917513 RXJ917512:RXJ917513 SHF917512:SHF917513 SRB917512:SRB917513 TAX917512:TAX917513 TKT917512:TKT917513 TUP917512:TUP917513 UEL917512:UEL917513 UOH917512:UOH917513 UYD917512:UYD917513 VHZ917512:VHZ917513 VRV917512:VRV917513 WBR917512:WBR917513 WLN917512:WLN917513 WVJ917512:WVJ917513 C983048:C983049 IX983048:IX983049 ST983048:ST983049 ACP983048:ACP983049 AML983048:AML983049 AWH983048:AWH983049 BGD983048:BGD983049 BPZ983048:BPZ983049 BZV983048:BZV983049 CJR983048:CJR983049 CTN983048:CTN983049 DDJ983048:DDJ983049 DNF983048:DNF983049 DXB983048:DXB983049 EGX983048:EGX983049 EQT983048:EQT983049 FAP983048:FAP983049 FKL983048:FKL983049 FUH983048:FUH983049 GED983048:GED983049 GNZ983048:GNZ983049 GXV983048:GXV983049 HHR983048:HHR983049 HRN983048:HRN983049 IBJ983048:IBJ983049 ILF983048:ILF983049 IVB983048:IVB983049 JEX983048:JEX983049 JOT983048:JOT983049 JYP983048:JYP983049 KIL983048:KIL983049 KSH983048:KSH983049 LCD983048:LCD983049 LLZ983048:LLZ983049 LVV983048:LVV983049 MFR983048:MFR983049 MPN983048:MPN983049 MZJ983048:MZJ983049 NJF983048:NJF983049 NTB983048:NTB983049 OCX983048:OCX983049 OMT983048:OMT983049 OWP983048:OWP983049 PGL983048:PGL983049 PQH983048:PQH983049 QAD983048:QAD983049 QJZ983048:QJZ983049 QTV983048:QTV983049 RDR983048:RDR983049 RNN983048:RNN983049 RXJ983048:RXJ983049 SHF983048:SHF983049 SRB983048:SRB983049 TAX983048:TAX983049 TKT983048:TKT983049 TUP983048:TUP983049 UEL983048:UEL983049 UOH983048:UOH983049 UYD983048:UYD983049 VHZ983048:VHZ983049 VRV983048:VRV983049 WBR983048:WBR983049 WLN983048:WLN983049 WVJ983048:WVJ983049"/>
  </dataValidations>
  <pageMargins left="0.15748031496062992" right="0.19685039370078741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selection activeCell="B27" sqref="B27"/>
    </sheetView>
  </sheetViews>
  <sheetFormatPr defaultRowHeight="15.75" x14ac:dyDescent="0.25"/>
  <cols>
    <col min="1" max="1" width="33.42578125" style="262" customWidth="1"/>
    <col min="2" max="2" width="13.42578125" style="262" customWidth="1"/>
    <col min="3" max="3" width="14.85546875" style="262" customWidth="1"/>
    <col min="4" max="4" width="14.5703125" style="262" customWidth="1"/>
    <col min="5" max="5" width="12.140625" style="262" customWidth="1"/>
    <col min="6" max="6" width="10.140625" style="262" customWidth="1"/>
    <col min="7" max="7" width="13.5703125" style="262" customWidth="1"/>
    <col min="8" max="8" width="24.28515625" style="262" customWidth="1"/>
    <col min="9" max="9" width="30.28515625" style="261" customWidth="1"/>
    <col min="10" max="258" width="9.140625" style="262"/>
    <col min="259" max="259" width="42.28515625" style="262" customWidth="1"/>
    <col min="260" max="260" width="19.28515625" style="262" customWidth="1"/>
    <col min="261" max="261" width="14.85546875" style="262" customWidth="1"/>
    <col min="262" max="262" width="23.140625" style="262" customWidth="1"/>
    <col min="263" max="263" width="16.42578125" style="262" customWidth="1"/>
    <col min="264" max="264" width="31" style="262" customWidth="1"/>
    <col min="265" max="265" width="30.28515625" style="262" customWidth="1"/>
    <col min="266" max="514" width="9.140625" style="262"/>
    <col min="515" max="515" width="42.28515625" style="262" customWidth="1"/>
    <col min="516" max="516" width="19.28515625" style="262" customWidth="1"/>
    <col min="517" max="517" width="14.85546875" style="262" customWidth="1"/>
    <col min="518" max="518" width="23.140625" style="262" customWidth="1"/>
    <col min="519" max="519" width="16.42578125" style="262" customWidth="1"/>
    <col min="520" max="520" width="31" style="262" customWidth="1"/>
    <col min="521" max="521" width="30.28515625" style="262" customWidth="1"/>
    <col min="522" max="770" width="9.140625" style="262"/>
    <col min="771" max="771" width="42.28515625" style="262" customWidth="1"/>
    <col min="772" max="772" width="19.28515625" style="262" customWidth="1"/>
    <col min="773" max="773" width="14.85546875" style="262" customWidth="1"/>
    <col min="774" max="774" width="23.140625" style="262" customWidth="1"/>
    <col min="775" max="775" width="16.42578125" style="262" customWidth="1"/>
    <col min="776" max="776" width="31" style="262" customWidth="1"/>
    <col min="777" max="777" width="30.28515625" style="262" customWidth="1"/>
    <col min="778" max="1026" width="9.140625" style="262"/>
    <col min="1027" max="1027" width="42.28515625" style="262" customWidth="1"/>
    <col min="1028" max="1028" width="19.28515625" style="262" customWidth="1"/>
    <col min="1029" max="1029" width="14.85546875" style="262" customWidth="1"/>
    <col min="1030" max="1030" width="23.140625" style="262" customWidth="1"/>
    <col min="1031" max="1031" width="16.42578125" style="262" customWidth="1"/>
    <col min="1032" max="1032" width="31" style="262" customWidth="1"/>
    <col min="1033" max="1033" width="30.28515625" style="262" customWidth="1"/>
    <col min="1034" max="1282" width="9.140625" style="262"/>
    <col min="1283" max="1283" width="42.28515625" style="262" customWidth="1"/>
    <col min="1284" max="1284" width="19.28515625" style="262" customWidth="1"/>
    <col min="1285" max="1285" width="14.85546875" style="262" customWidth="1"/>
    <col min="1286" max="1286" width="23.140625" style="262" customWidth="1"/>
    <col min="1287" max="1287" width="16.42578125" style="262" customWidth="1"/>
    <col min="1288" max="1288" width="31" style="262" customWidth="1"/>
    <col min="1289" max="1289" width="30.28515625" style="262" customWidth="1"/>
    <col min="1290" max="1538" width="9.140625" style="262"/>
    <col min="1539" max="1539" width="42.28515625" style="262" customWidth="1"/>
    <col min="1540" max="1540" width="19.28515625" style="262" customWidth="1"/>
    <col min="1541" max="1541" width="14.85546875" style="262" customWidth="1"/>
    <col min="1542" max="1542" width="23.140625" style="262" customWidth="1"/>
    <col min="1543" max="1543" width="16.42578125" style="262" customWidth="1"/>
    <col min="1544" max="1544" width="31" style="262" customWidth="1"/>
    <col min="1545" max="1545" width="30.28515625" style="262" customWidth="1"/>
    <col min="1546" max="1794" width="9.140625" style="262"/>
    <col min="1795" max="1795" width="42.28515625" style="262" customWidth="1"/>
    <col min="1796" max="1796" width="19.28515625" style="262" customWidth="1"/>
    <col min="1797" max="1797" width="14.85546875" style="262" customWidth="1"/>
    <col min="1798" max="1798" width="23.140625" style="262" customWidth="1"/>
    <col min="1799" max="1799" width="16.42578125" style="262" customWidth="1"/>
    <col min="1800" max="1800" width="31" style="262" customWidth="1"/>
    <col min="1801" max="1801" width="30.28515625" style="262" customWidth="1"/>
    <col min="1802" max="2050" width="9.140625" style="262"/>
    <col min="2051" max="2051" width="42.28515625" style="262" customWidth="1"/>
    <col min="2052" max="2052" width="19.28515625" style="262" customWidth="1"/>
    <col min="2053" max="2053" width="14.85546875" style="262" customWidth="1"/>
    <col min="2054" max="2054" width="23.140625" style="262" customWidth="1"/>
    <col min="2055" max="2055" width="16.42578125" style="262" customWidth="1"/>
    <col min="2056" max="2056" width="31" style="262" customWidth="1"/>
    <col min="2057" max="2057" width="30.28515625" style="262" customWidth="1"/>
    <col min="2058" max="2306" width="9.140625" style="262"/>
    <col min="2307" max="2307" width="42.28515625" style="262" customWidth="1"/>
    <col min="2308" max="2308" width="19.28515625" style="262" customWidth="1"/>
    <col min="2309" max="2309" width="14.85546875" style="262" customWidth="1"/>
    <col min="2310" max="2310" width="23.140625" style="262" customWidth="1"/>
    <col min="2311" max="2311" width="16.42578125" style="262" customWidth="1"/>
    <col min="2312" max="2312" width="31" style="262" customWidth="1"/>
    <col min="2313" max="2313" width="30.28515625" style="262" customWidth="1"/>
    <col min="2314" max="2562" width="9.140625" style="262"/>
    <col min="2563" max="2563" width="42.28515625" style="262" customWidth="1"/>
    <col min="2564" max="2564" width="19.28515625" style="262" customWidth="1"/>
    <col min="2565" max="2565" width="14.85546875" style="262" customWidth="1"/>
    <col min="2566" max="2566" width="23.140625" style="262" customWidth="1"/>
    <col min="2567" max="2567" width="16.42578125" style="262" customWidth="1"/>
    <col min="2568" max="2568" width="31" style="262" customWidth="1"/>
    <col min="2569" max="2569" width="30.28515625" style="262" customWidth="1"/>
    <col min="2570" max="2818" width="9.140625" style="262"/>
    <col min="2819" max="2819" width="42.28515625" style="262" customWidth="1"/>
    <col min="2820" max="2820" width="19.28515625" style="262" customWidth="1"/>
    <col min="2821" max="2821" width="14.85546875" style="262" customWidth="1"/>
    <col min="2822" max="2822" width="23.140625" style="262" customWidth="1"/>
    <col min="2823" max="2823" width="16.42578125" style="262" customWidth="1"/>
    <col min="2824" max="2824" width="31" style="262" customWidth="1"/>
    <col min="2825" max="2825" width="30.28515625" style="262" customWidth="1"/>
    <col min="2826" max="3074" width="9.140625" style="262"/>
    <col min="3075" max="3075" width="42.28515625" style="262" customWidth="1"/>
    <col min="3076" max="3076" width="19.28515625" style="262" customWidth="1"/>
    <col min="3077" max="3077" width="14.85546875" style="262" customWidth="1"/>
    <col min="3078" max="3078" width="23.140625" style="262" customWidth="1"/>
    <col min="3079" max="3079" width="16.42578125" style="262" customWidth="1"/>
    <col min="3080" max="3080" width="31" style="262" customWidth="1"/>
    <col min="3081" max="3081" width="30.28515625" style="262" customWidth="1"/>
    <col min="3082" max="3330" width="9.140625" style="262"/>
    <col min="3331" max="3331" width="42.28515625" style="262" customWidth="1"/>
    <col min="3332" max="3332" width="19.28515625" style="262" customWidth="1"/>
    <col min="3333" max="3333" width="14.85546875" style="262" customWidth="1"/>
    <col min="3334" max="3334" width="23.140625" style="262" customWidth="1"/>
    <col min="3335" max="3335" width="16.42578125" style="262" customWidth="1"/>
    <col min="3336" max="3336" width="31" style="262" customWidth="1"/>
    <col min="3337" max="3337" width="30.28515625" style="262" customWidth="1"/>
    <col min="3338" max="3586" width="9.140625" style="262"/>
    <col min="3587" max="3587" width="42.28515625" style="262" customWidth="1"/>
    <col min="3588" max="3588" width="19.28515625" style="262" customWidth="1"/>
    <col min="3589" max="3589" width="14.85546875" style="262" customWidth="1"/>
    <col min="3590" max="3590" width="23.140625" style="262" customWidth="1"/>
    <col min="3591" max="3591" width="16.42578125" style="262" customWidth="1"/>
    <col min="3592" max="3592" width="31" style="262" customWidth="1"/>
    <col min="3593" max="3593" width="30.28515625" style="262" customWidth="1"/>
    <col min="3594" max="3842" width="9.140625" style="262"/>
    <col min="3843" max="3843" width="42.28515625" style="262" customWidth="1"/>
    <col min="3844" max="3844" width="19.28515625" style="262" customWidth="1"/>
    <col min="3845" max="3845" width="14.85546875" style="262" customWidth="1"/>
    <col min="3846" max="3846" width="23.140625" style="262" customWidth="1"/>
    <col min="3847" max="3847" width="16.42578125" style="262" customWidth="1"/>
    <col min="3848" max="3848" width="31" style="262" customWidth="1"/>
    <col min="3849" max="3849" width="30.28515625" style="262" customWidth="1"/>
    <col min="3850" max="4098" width="9.140625" style="262"/>
    <col min="4099" max="4099" width="42.28515625" style="262" customWidth="1"/>
    <col min="4100" max="4100" width="19.28515625" style="262" customWidth="1"/>
    <col min="4101" max="4101" width="14.85546875" style="262" customWidth="1"/>
    <col min="4102" max="4102" width="23.140625" style="262" customWidth="1"/>
    <col min="4103" max="4103" width="16.42578125" style="262" customWidth="1"/>
    <col min="4104" max="4104" width="31" style="262" customWidth="1"/>
    <col min="4105" max="4105" width="30.28515625" style="262" customWidth="1"/>
    <col min="4106" max="4354" width="9.140625" style="262"/>
    <col min="4355" max="4355" width="42.28515625" style="262" customWidth="1"/>
    <col min="4356" max="4356" width="19.28515625" style="262" customWidth="1"/>
    <col min="4357" max="4357" width="14.85546875" style="262" customWidth="1"/>
    <col min="4358" max="4358" width="23.140625" style="262" customWidth="1"/>
    <col min="4359" max="4359" width="16.42578125" style="262" customWidth="1"/>
    <col min="4360" max="4360" width="31" style="262" customWidth="1"/>
    <col min="4361" max="4361" width="30.28515625" style="262" customWidth="1"/>
    <col min="4362" max="4610" width="9.140625" style="262"/>
    <col min="4611" max="4611" width="42.28515625" style="262" customWidth="1"/>
    <col min="4612" max="4612" width="19.28515625" style="262" customWidth="1"/>
    <col min="4613" max="4613" width="14.85546875" style="262" customWidth="1"/>
    <col min="4614" max="4614" width="23.140625" style="262" customWidth="1"/>
    <col min="4615" max="4615" width="16.42578125" style="262" customWidth="1"/>
    <col min="4616" max="4616" width="31" style="262" customWidth="1"/>
    <col min="4617" max="4617" width="30.28515625" style="262" customWidth="1"/>
    <col min="4618" max="4866" width="9.140625" style="262"/>
    <col min="4867" max="4867" width="42.28515625" style="262" customWidth="1"/>
    <col min="4868" max="4868" width="19.28515625" style="262" customWidth="1"/>
    <col min="4869" max="4869" width="14.85546875" style="262" customWidth="1"/>
    <col min="4870" max="4870" width="23.140625" style="262" customWidth="1"/>
    <col min="4871" max="4871" width="16.42578125" style="262" customWidth="1"/>
    <col min="4872" max="4872" width="31" style="262" customWidth="1"/>
    <col min="4873" max="4873" width="30.28515625" style="262" customWidth="1"/>
    <col min="4874" max="5122" width="9.140625" style="262"/>
    <col min="5123" max="5123" width="42.28515625" style="262" customWidth="1"/>
    <col min="5124" max="5124" width="19.28515625" style="262" customWidth="1"/>
    <col min="5125" max="5125" width="14.85546875" style="262" customWidth="1"/>
    <col min="5126" max="5126" width="23.140625" style="262" customWidth="1"/>
    <col min="5127" max="5127" width="16.42578125" style="262" customWidth="1"/>
    <col min="5128" max="5128" width="31" style="262" customWidth="1"/>
    <col min="5129" max="5129" width="30.28515625" style="262" customWidth="1"/>
    <col min="5130" max="5378" width="9.140625" style="262"/>
    <col min="5379" max="5379" width="42.28515625" style="262" customWidth="1"/>
    <col min="5380" max="5380" width="19.28515625" style="262" customWidth="1"/>
    <col min="5381" max="5381" width="14.85546875" style="262" customWidth="1"/>
    <col min="5382" max="5382" width="23.140625" style="262" customWidth="1"/>
    <col min="5383" max="5383" width="16.42578125" style="262" customWidth="1"/>
    <col min="5384" max="5384" width="31" style="262" customWidth="1"/>
    <col min="5385" max="5385" width="30.28515625" style="262" customWidth="1"/>
    <col min="5386" max="5634" width="9.140625" style="262"/>
    <col min="5635" max="5635" width="42.28515625" style="262" customWidth="1"/>
    <col min="5636" max="5636" width="19.28515625" style="262" customWidth="1"/>
    <col min="5637" max="5637" width="14.85546875" style="262" customWidth="1"/>
    <col min="5638" max="5638" width="23.140625" style="262" customWidth="1"/>
    <col min="5639" max="5639" width="16.42578125" style="262" customWidth="1"/>
    <col min="5640" max="5640" width="31" style="262" customWidth="1"/>
    <col min="5641" max="5641" width="30.28515625" style="262" customWidth="1"/>
    <col min="5642" max="5890" width="9.140625" style="262"/>
    <col min="5891" max="5891" width="42.28515625" style="262" customWidth="1"/>
    <col min="5892" max="5892" width="19.28515625" style="262" customWidth="1"/>
    <col min="5893" max="5893" width="14.85546875" style="262" customWidth="1"/>
    <col min="5894" max="5894" width="23.140625" style="262" customWidth="1"/>
    <col min="5895" max="5895" width="16.42578125" style="262" customWidth="1"/>
    <col min="5896" max="5896" width="31" style="262" customWidth="1"/>
    <col min="5897" max="5897" width="30.28515625" style="262" customWidth="1"/>
    <col min="5898" max="6146" width="9.140625" style="262"/>
    <col min="6147" max="6147" width="42.28515625" style="262" customWidth="1"/>
    <col min="6148" max="6148" width="19.28515625" style="262" customWidth="1"/>
    <col min="6149" max="6149" width="14.85546875" style="262" customWidth="1"/>
    <col min="6150" max="6150" width="23.140625" style="262" customWidth="1"/>
    <col min="6151" max="6151" width="16.42578125" style="262" customWidth="1"/>
    <col min="6152" max="6152" width="31" style="262" customWidth="1"/>
    <col min="6153" max="6153" width="30.28515625" style="262" customWidth="1"/>
    <col min="6154" max="6402" width="9.140625" style="262"/>
    <col min="6403" max="6403" width="42.28515625" style="262" customWidth="1"/>
    <col min="6404" max="6404" width="19.28515625" style="262" customWidth="1"/>
    <col min="6405" max="6405" width="14.85546875" style="262" customWidth="1"/>
    <col min="6406" max="6406" width="23.140625" style="262" customWidth="1"/>
    <col min="6407" max="6407" width="16.42578125" style="262" customWidth="1"/>
    <col min="6408" max="6408" width="31" style="262" customWidth="1"/>
    <col min="6409" max="6409" width="30.28515625" style="262" customWidth="1"/>
    <col min="6410" max="6658" width="9.140625" style="262"/>
    <col min="6659" max="6659" width="42.28515625" style="262" customWidth="1"/>
    <col min="6660" max="6660" width="19.28515625" style="262" customWidth="1"/>
    <col min="6661" max="6661" width="14.85546875" style="262" customWidth="1"/>
    <col min="6662" max="6662" width="23.140625" style="262" customWidth="1"/>
    <col min="6663" max="6663" width="16.42578125" style="262" customWidth="1"/>
    <col min="6664" max="6664" width="31" style="262" customWidth="1"/>
    <col min="6665" max="6665" width="30.28515625" style="262" customWidth="1"/>
    <col min="6666" max="6914" width="9.140625" style="262"/>
    <col min="6915" max="6915" width="42.28515625" style="262" customWidth="1"/>
    <col min="6916" max="6916" width="19.28515625" style="262" customWidth="1"/>
    <col min="6917" max="6917" width="14.85546875" style="262" customWidth="1"/>
    <col min="6918" max="6918" width="23.140625" style="262" customWidth="1"/>
    <col min="6919" max="6919" width="16.42578125" style="262" customWidth="1"/>
    <col min="6920" max="6920" width="31" style="262" customWidth="1"/>
    <col min="6921" max="6921" width="30.28515625" style="262" customWidth="1"/>
    <col min="6922" max="7170" width="9.140625" style="262"/>
    <col min="7171" max="7171" width="42.28515625" style="262" customWidth="1"/>
    <col min="7172" max="7172" width="19.28515625" style="262" customWidth="1"/>
    <col min="7173" max="7173" width="14.85546875" style="262" customWidth="1"/>
    <col min="7174" max="7174" width="23.140625" style="262" customWidth="1"/>
    <col min="7175" max="7175" width="16.42578125" style="262" customWidth="1"/>
    <col min="7176" max="7176" width="31" style="262" customWidth="1"/>
    <col min="7177" max="7177" width="30.28515625" style="262" customWidth="1"/>
    <col min="7178" max="7426" width="9.140625" style="262"/>
    <col min="7427" max="7427" width="42.28515625" style="262" customWidth="1"/>
    <col min="7428" max="7428" width="19.28515625" style="262" customWidth="1"/>
    <col min="7429" max="7429" width="14.85546875" style="262" customWidth="1"/>
    <col min="7430" max="7430" width="23.140625" style="262" customWidth="1"/>
    <col min="7431" max="7431" width="16.42578125" style="262" customWidth="1"/>
    <col min="7432" max="7432" width="31" style="262" customWidth="1"/>
    <col min="7433" max="7433" width="30.28515625" style="262" customWidth="1"/>
    <col min="7434" max="7682" width="9.140625" style="262"/>
    <col min="7683" max="7683" width="42.28515625" style="262" customWidth="1"/>
    <col min="7684" max="7684" width="19.28515625" style="262" customWidth="1"/>
    <col min="7685" max="7685" width="14.85546875" style="262" customWidth="1"/>
    <col min="7686" max="7686" width="23.140625" style="262" customWidth="1"/>
    <col min="7687" max="7687" width="16.42578125" style="262" customWidth="1"/>
    <col min="7688" max="7688" width="31" style="262" customWidth="1"/>
    <col min="7689" max="7689" width="30.28515625" style="262" customWidth="1"/>
    <col min="7690" max="7938" width="9.140625" style="262"/>
    <col min="7939" max="7939" width="42.28515625" style="262" customWidth="1"/>
    <col min="7940" max="7940" width="19.28515625" style="262" customWidth="1"/>
    <col min="7941" max="7941" width="14.85546875" style="262" customWidth="1"/>
    <col min="7942" max="7942" width="23.140625" style="262" customWidth="1"/>
    <col min="7943" max="7943" width="16.42578125" style="262" customWidth="1"/>
    <col min="7944" max="7944" width="31" style="262" customWidth="1"/>
    <col min="7945" max="7945" width="30.28515625" style="262" customWidth="1"/>
    <col min="7946" max="8194" width="9.140625" style="262"/>
    <col min="8195" max="8195" width="42.28515625" style="262" customWidth="1"/>
    <col min="8196" max="8196" width="19.28515625" style="262" customWidth="1"/>
    <col min="8197" max="8197" width="14.85546875" style="262" customWidth="1"/>
    <col min="8198" max="8198" width="23.140625" style="262" customWidth="1"/>
    <col min="8199" max="8199" width="16.42578125" style="262" customWidth="1"/>
    <col min="8200" max="8200" width="31" style="262" customWidth="1"/>
    <col min="8201" max="8201" width="30.28515625" style="262" customWidth="1"/>
    <col min="8202" max="8450" width="9.140625" style="262"/>
    <col min="8451" max="8451" width="42.28515625" style="262" customWidth="1"/>
    <col min="8452" max="8452" width="19.28515625" style="262" customWidth="1"/>
    <col min="8453" max="8453" width="14.85546875" style="262" customWidth="1"/>
    <col min="8454" max="8454" width="23.140625" style="262" customWidth="1"/>
    <col min="8455" max="8455" width="16.42578125" style="262" customWidth="1"/>
    <col min="8456" max="8456" width="31" style="262" customWidth="1"/>
    <col min="8457" max="8457" width="30.28515625" style="262" customWidth="1"/>
    <col min="8458" max="8706" width="9.140625" style="262"/>
    <col min="8707" max="8707" width="42.28515625" style="262" customWidth="1"/>
    <col min="8708" max="8708" width="19.28515625" style="262" customWidth="1"/>
    <col min="8709" max="8709" width="14.85546875" style="262" customWidth="1"/>
    <col min="8710" max="8710" width="23.140625" style="262" customWidth="1"/>
    <col min="8711" max="8711" width="16.42578125" style="262" customWidth="1"/>
    <col min="8712" max="8712" width="31" style="262" customWidth="1"/>
    <col min="8713" max="8713" width="30.28515625" style="262" customWidth="1"/>
    <col min="8714" max="8962" width="9.140625" style="262"/>
    <col min="8963" max="8963" width="42.28515625" style="262" customWidth="1"/>
    <col min="8964" max="8964" width="19.28515625" style="262" customWidth="1"/>
    <col min="8965" max="8965" width="14.85546875" style="262" customWidth="1"/>
    <col min="8966" max="8966" width="23.140625" style="262" customWidth="1"/>
    <col min="8967" max="8967" width="16.42578125" style="262" customWidth="1"/>
    <col min="8968" max="8968" width="31" style="262" customWidth="1"/>
    <col min="8969" max="8969" width="30.28515625" style="262" customWidth="1"/>
    <col min="8970" max="9218" width="9.140625" style="262"/>
    <col min="9219" max="9219" width="42.28515625" style="262" customWidth="1"/>
    <col min="9220" max="9220" width="19.28515625" style="262" customWidth="1"/>
    <col min="9221" max="9221" width="14.85546875" style="262" customWidth="1"/>
    <col min="9222" max="9222" width="23.140625" style="262" customWidth="1"/>
    <col min="9223" max="9223" width="16.42578125" style="262" customWidth="1"/>
    <col min="9224" max="9224" width="31" style="262" customWidth="1"/>
    <col min="9225" max="9225" width="30.28515625" style="262" customWidth="1"/>
    <col min="9226" max="9474" width="9.140625" style="262"/>
    <col min="9475" max="9475" width="42.28515625" style="262" customWidth="1"/>
    <col min="9476" max="9476" width="19.28515625" style="262" customWidth="1"/>
    <col min="9477" max="9477" width="14.85546875" style="262" customWidth="1"/>
    <col min="9478" max="9478" width="23.140625" style="262" customWidth="1"/>
    <col min="9479" max="9479" width="16.42578125" style="262" customWidth="1"/>
    <col min="9480" max="9480" width="31" style="262" customWidth="1"/>
    <col min="9481" max="9481" width="30.28515625" style="262" customWidth="1"/>
    <col min="9482" max="9730" width="9.140625" style="262"/>
    <col min="9731" max="9731" width="42.28515625" style="262" customWidth="1"/>
    <col min="9732" max="9732" width="19.28515625" style="262" customWidth="1"/>
    <col min="9733" max="9733" width="14.85546875" style="262" customWidth="1"/>
    <col min="9734" max="9734" width="23.140625" style="262" customWidth="1"/>
    <col min="9735" max="9735" width="16.42578125" style="262" customWidth="1"/>
    <col min="9736" max="9736" width="31" style="262" customWidth="1"/>
    <col min="9737" max="9737" width="30.28515625" style="262" customWidth="1"/>
    <col min="9738" max="9986" width="9.140625" style="262"/>
    <col min="9987" max="9987" width="42.28515625" style="262" customWidth="1"/>
    <col min="9988" max="9988" width="19.28515625" style="262" customWidth="1"/>
    <col min="9989" max="9989" width="14.85546875" style="262" customWidth="1"/>
    <col min="9990" max="9990" width="23.140625" style="262" customWidth="1"/>
    <col min="9991" max="9991" width="16.42578125" style="262" customWidth="1"/>
    <col min="9992" max="9992" width="31" style="262" customWidth="1"/>
    <col min="9993" max="9993" width="30.28515625" style="262" customWidth="1"/>
    <col min="9994" max="10242" width="9.140625" style="262"/>
    <col min="10243" max="10243" width="42.28515625" style="262" customWidth="1"/>
    <col min="10244" max="10244" width="19.28515625" style="262" customWidth="1"/>
    <col min="10245" max="10245" width="14.85546875" style="262" customWidth="1"/>
    <col min="10246" max="10246" width="23.140625" style="262" customWidth="1"/>
    <col min="10247" max="10247" width="16.42578125" style="262" customWidth="1"/>
    <col min="10248" max="10248" width="31" style="262" customWidth="1"/>
    <col min="10249" max="10249" width="30.28515625" style="262" customWidth="1"/>
    <col min="10250" max="10498" width="9.140625" style="262"/>
    <col min="10499" max="10499" width="42.28515625" style="262" customWidth="1"/>
    <col min="10500" max="10500" width="19.28515625" style="262" customWidth="1"/>
    <col min="10501" max="10501" width="14.85546875" style="262" customWidth="1"/>
    <col min="10502" max="10502" width="23.140625" style="262" customWidth="1"/>
    <col min="10503" max="10503" width="16.42578125" style="262" customWidth="1"/>
    <col min="10504" max="10504" width="31" style="262" customWidth="1"/>
    <col min="10505" max="10505" width="30.28515625" style="262" customWidth="1"/>
    <col min="10506" max="10754" width="9.140625" style="262"/>
    <col min="10755" max="10755" width="42.28515625" style="262" customWidth="1"/>
    <col min="10756" max="10756" width="19.28515625" style="262" customWidth="1"/>
    <col min="10757" max="10757" width="14.85546875" style="262" customWidth="1"/>
    <col min="10758" max="10758" width="23.140625" style="262" customWidth="1"/>
    <col min="10759" max="10759" width="16.42578125" style="262" customWidth="1"/>
    <col min="10760" max="10760" width="31" style="262" customWidth="1"/>
    <col min="10761" max="10761" width="30.28515625" style="262" customWidth="1"/>
    <col min="10762" max="11010" width="9.140625" style="262"/>
    <col min="11011" max="11011" width="42.28515625" style="262" customWidth="1"/>
    <col min="11012" max="11012" width="19.28515625" style="262" customWidth="1"/>
    <col min="11013" max="11013" width="14.85546875" style="262" customWidth="1"/>
    <col min="11014" max="11014" width="23.140625" style="262" customWidth="1"/>
    <col min="11015" max="11015" width="16.42578125" style="262" customWidth="1"/>
    <col min="11016" max="11016" width="31" style="262" customWidth="1"/>
    <col min="11017" max="11017" width="30.28515625" style="262" customWidth="1"/>
    <col min="11018" max="11266" width="9.140625" style="262"/>
    <col min="11267" max="11267" width="42.28515625" style="262" customWidth="1"/>
    <col min="11268" max="11268" width="19.28515625" style="262" customWidth="1"/>
    <col min="11269" max="11269" width="14.85546875" style="262" customWidth="1"/>
    <col min="11270" max="11270" width="23.140625" style="262" customWidth="1"/>
    <col min="11271" max="11271" width="16.42578125" style="262" customWidth="1"/>
    <col min="11272" max="11272" width="31" style="262" customWidth="1"/>
    <col min="11273" max="11273" width="30.28515625" style="262" customWidth="1"/>
    <col min="11274" max="11522" width="9.140625" style="262"/>
    <col min="11523" max="11523" width="42.28515625" style="262" customWidth="1"/>
    <col min="11524" max="11524" width="19.28515625" style="262" customWidth="1"/>
    <col min="11525" max="11525" width="14.85546875" style="262" customWidth="1"/>
    <col min="11526" max="11526" width="23.140625" style="262" customWidth="1"/>
    <col min="11527" max="11527" width="16.42578125" style="262" customWidth="1"/>
    <col min="11528" max="11528" width="31" style="262" customWidth="1"/>
    <col min="11529" max="11529" width="30.28515625" style="262" customWidth="1"/>
    <col min="11530" max="11778" width="9.140625" style="262"/>
    <col min="11779" max="11779" width="42.28515625" style="262" customWidth="1"/>
    <col min="11780" max="11780" width="19.28515625" style="262" customWidth="1"/>
    <col min="11781" max="11781" width="14.85546875" style="262" customWidth="1"/>
    <col min="11782" max="11782" width="23.140625" style="262" customWidth="1"/>
    <col min="11783" max="11783" width="16.42578125" style="262" customWidth="1"/>
    <col min="11784" max="11784" width="31" style="262" customWidth="1"/>
    <col min="11785" max="11785" width="30.28515625" style="262" customWidth="1"/>
    <col min="11786" max="12034" width="9.140625" style="262"/>
    <col min="12035" max="12035" width="42.28515625" style="262" customWidth="1"/>
    <col min="12036" max="12036" width="19.28515625" style="262" customWidth="1"/>
    <col min="12037" max="12037" width="14.85546875" style="262" customWidth="1"/>
    <col min="12038" max="12038" width="23.140625" style="262" customWidth="1"/>
    <col min="12039" max="12039" width="16.42578125" style="262" customWidth="1"/>
    <col min="12040" max="12040" width="31" style="262" customWidth="1"/>
    <col min="12041" max="12041" width="30.28515625" style="262" customWidth="1"/>
    <col min="12042" max="12290" width="9.140625" style="262"/>
    <col min="12291" max="12291" width="42.28515625" style="262" customWidth="1"/>
    <col min="12292" max="12292" width="19.28515625" style="262" customWidth="1"/>
    <col min="12293" max="12293" width="14.85546875" style="262" customWidth="1"/>
    <col min="12294" max="12294" width="23.140625" style="262" customWidth="1"/>
    <col min="12295" max="12295" width="16.42578125" style="262" customWidth="1"/>
    <col min="12296" max="12296" width="31" style="262" customWidth="1"/>
    <col min="12297" max="12297" width="30.28515625" style="262" customWidth="1"/>
    <col min="12298" max="12546" width="9.140625" style="262"/>
    <col min="12547" max="12547" width="42.28515625" style="262" customWidth="1"/>
    <col min="12548" max="12548" width="19.28515625" style="262" customWidth="1"/>
    <col min="12549" max="12549" width="14.85546875" style="262" customWidth="1"/>
    <col min="12550" max="12550" width="23.140625" style="262" customWidth="1"/>
    <col min="12551" max="12551" width="16.42578125" style="262" customWidth="1"/>
    <col min="12552" max="12552" width="31" style="262" customWidth="1"/>
    <col min="12553" max="12553" width="30.28515625" style="262" customWidth="1"/>
    <col min="12554" max="12802" width="9.140625" style="262"/>
    <col min="12803" max="12803" width="42.28515625" style="262" customWidth="1"/>
    <col min="12804" max="12804" width="19.28515625" style="262" customWidth="1"/>
    <col min="12805" max="12805" width="14.85546875" style="262" customWidth="1"/>
    <col min="12806" max="12806" width="23.140625" style="262" customWidth="1"/>
    <col min="12807" max="12807" width="16.42578125" style="262" customWidth="1"/>
    <col min="12808" max="12808" width="31" style="262" customWidth="1"/>
    <col min="12809" max="12809" width="30.28515625" style="262" customWidth="1"/>
    <col min="12810" max="13058" width="9.140625" style="262"/>
    <col min="13059" max="13059" width="42.28515625" style="262" customWidth="1"/>
    <col min="13060" max="13060" width="19.28515625" style="262" customWidth="1"/>
    <col min="13061" max="13061" width="14.85546875" style="262" customWidth="1"/>
    <col min="13062" max="13062" width="23.140625" style="262" customWidth="1"/>
    <col min="13063" max="13063" width="16.42578125" style="262" customWidth="1"/>
    <col min="13064" max="13064" width="31" style="262" customWidth="1"/>
    <col min="13065" max="13065" width="30.28515625" style="262" customWidth="1"/>
    <col min="13066" max="13314" width="9.140625" style="262"/>
    <col min="13315" max="13315" width="42.28515625" style="262" customWidth="1"/>
    <col min="13316" max="13316" width="19.28515625" style="262" customWidth="1"/>
    <col min="13317" max="13317" width="14.85546875" style="262" customWidth="1"/>
    <col min="13318" max="13318" width="23.140625" style="262" customWidth="1"/>
    <col min="13319" max="13319" width="16.42578125" style="262" customWidth="1"/>
    <col min="13320" max="13320" width="31" style="262" customWidth="1"/>
    <col min="13321" max="13321" width="30.28515625" style="262" customWidth="1"/>
    <col min="13322" max="13570" width="9.140625" style="262"/>
    <col min="13571" max="13571" width="42.28515625" style="262" customWidth="1"/>
    <col min="13572" max="13572" width="19.28515625" style="262" customWidth="1"/>
    <col min="13573" max="13573" width="14.85546875" style="262" customWidth="1"/>
    <col min="13574" max="13574" width="23.140625" style="262" customWidth="1"/>
    <col min="13575" max="13575" width="16.42578125" style="262" customWidth="1"/>
    <col min="13576" max="13576" width="31" style="262" customWidth="1"/>
    <col min="13577" max="13577" width="30.28515625" style="262" customWidth="1"/>
    <col min="13578" max="13826" width="9.140625" style="262"/>
    <col min="13827" max="13827" width="42.28515625" style="262" customWidth="1"/>
    <col min="13828" max="13828" width="19.28515625" style="262" customWidth="1"/>
    <col min="13829" max="13829" width="14.85546875" style="262" customWidth="1"/>
    <col min="13830" max="13830" width="23.140625" style="262" customWidth="1"/>
    <col min="13831" max="13831" width="16.42578125" style="262" customWidth="1"/>
    <col min="13832" max="13832" width="31" style="262" customWidth="1"/>
    <col min="13833" max="13833" width="30.28515625" style="262" customWidth="1"/>
    <col min="13834" max="14082" width="9.140625" style="262"/>
    <col min="14083" max="14083" width="42.28515625" style="262" customWidth="1"/>
    <col min="14084" max="14084" width="19.28515625" style="262" customWidth="1"/>
    <col min="14085" max="14085" width="14.85546875" style="262" customWidth="1"/>
    <col min="14086" max="14086" width="23.140625" style="262" customWidth="1"/>
    <col min="14087" max="14087" width="16.42578125" style="262" customWidth="1"/>
    <col min="14088" max="14088" width="31" style="262" customWidth="1"/>
    <col min="14089" max="14089" width="30.28515625" style="262" customWidth="1"/>
    <col min="14090" max="14338" width="9.140625" style="262"/>
    <col min="14339" max="14339" width="42.28515625" style="262" customWidth="1"/>
    <col min="14340" max="14340" width="19.28515625" style="262" customWidth="1"/>
    <col min="14341" max="14341" width="14.85546875" style="262" customWidth="1"/>
    <col min="14342" max="14342" width="23.140625" style="262" customWidth="1"/>
    <col min="14343" max="14343" width="16.42578125" style="262" customWidth="1"/>
    <col min="14344" max="14344" width="31" style="262" customWidth="1"/>
    <col min="14345" max="14345" width="30.28515625" style="262" customWidth="1"/>
    <col min="14346" max="14594" width="9.140625" style="262"/>
    <col min="14595" max="14595" width="42.28515625" style="262" customWidth="1"/>
    <col min="14596" max="14596" width="19.28515625" style="262" customWidth="1"/>
    <col min="14597" max="14597" width="14.85546875" style="262" customWidth="1"/>
    <col min="14598" max="14598" width="23.140625" style="262" customWidth="1"/>
    <col min="14599" max="14599" width="16.42578125" style="262" customWidth="1"/>
    <col min="14600" max="14600" width="31" style="262" customWidth="1"/>
    <col min="14601" max="14601" width="30.28515625" style="262" customWidth="1"/>
    <col min="14602" max="14850" width="9.140625" style="262"/>
    <col min="14851" max="14851" width="42.28515625" style="262" customWidth="1"/>
    <col min="14852" max="14852" width="19.28515625" style="262" customWidth="1"/>
    <col min="14853" max="14853" width="14.85546875" style="262" customWidth="1"/>
    <col min="14854" max="14854" width="23.140625" style="262" customWidth="1"/>
    <col min="14855" max="14855" width="16.42578125" style="262" customWidth="1"/>
    <col min="14856" max="14856" width="31" style="262" customWidth="1"/>
    <col min="14857" max="14857" width="30.28515625" style="262" customWidth="1"/>
    <col min="14858" max="15106" width="9.140625" style="262"/>
    <col min="15107" max="15107" width="42.28515625" style="262" customWidth="1"/>
    <col min="15108" max="15108" width="19.28515625" style="262" customWidth="1"/>
    <col min="15109" max="15109" width="14.85546875" style="262" customWidth="1"/>
    <col min="15110" max="15110" width="23.140625" style="262" customWidth="1"/>
    <col min="15111" max="15111" width="16.42578125" style="262" customWidth="1"/>
    <col min="15112" max="15112" width="31" style="262" customWidth="1"/>
    <col min="15113" max="15113" width="30.28515625" style="262" customWidth="1"/>
    <col min="15114" max="15362" width="9.140625" style="262"/>
    <col min="15363" max="15363" width="42.28515625" style="262" customWidth="1"/>
    <col min="15364" max="15364" width="19.28515625" style="262" customWidth="1"/>
    <col min="15365" max="15365" width="14.85546875" style="262" customWidth="1"/>
    <col min="15366" max="15366" width="23.140625" style="262" customWidth="1"/>
    <col min="15367" max="15367" width="16.42578125" style="262" customWidth="1"/>
    <col min="15368" max="15368" width="31" style="262" customWidth="1"/>
    <col min="15369" max="15369" width="30.28515625" style="262" customWidth="1"/>
    <col min="15370" max="15618" width="9.140625" style="262"/>
    <col min="15619" max="15619" width="42.28515625" style="262" customWidth="1"/>
    <col min="15620" max="15620" width="19.28515625" style="262" customWidth="1"/>
    <col min="15621" max="15621" width="14.85546875" style="262" customWidth="1"/>
    <col min="15622" max="15622" width="23.140625" style="262" customWidth="1"/>
    <col min="15623" max="15623" width="16.42578125" style="262" customWidth="1"/>
    <col min="15624" max="15624" width="31" style="262" customWidth="1"/>
    <col min="15625" max="15625" width="30.28515625" style="262" customWidth="1"/>
    <col min="15626" max="15874" width="9.140625" style="262"/>
    <col min="15875" max="15875" width="42.28515625" style="262" customWidth="1"/>
    <col min="15876" max="15876" width="19.28515625" style="262" customWidth="1"/>
    <col min="15877" max="15877" width="14.85546875" style="262" customWidth="1"/>
    <col min="15878" max="15878" width="23.140625" style="262" customWidth="1"/>
    <col min="15879" max="15879" width="16.42578125" style="262" customWidth="1"/>
    <col min="15880" max="15880" width="31" style="262" customWidth="1"/>
    <col min="15881" max="15881" width="30.28515625" style="262" customWidth="1"/>
    <col min="15882" max="16130" width="9.140625" style="262"/>
    <col min="16131" max="16131" width="42.28515625" style="262" customWidth="1"/>
    <col min="16132" max="16132" width="19.28515625" style="262" customWidth="1"/>
    <col min="16133" max="16133" width="14.85546875" style="262" customWidth="1"/>
    <col min="16134" max="16134" width="23.140625" style="262" customWidth="1"/>
    <col min="16135" max="16135" width="16.42578125" style="262" customWidth="1"/>
    <col min="16136" max="16136" width="31" style="262" customWidth="1"/>
    <col min="16137" max="16137" width="30.28515625" style="262" customWidth="1"/>
    <col min="16138" max="16384" width="9.140625" style="262"/>
  </cols>
  <sheetData>
    <row r="1" spans="1:9" x14ac:dyDescent="0.25">
      <c r="A1" s="259" t="s">
        <v>305</v>
      </c>
      <c r="B1" s="260"/>
      <c r="C1" s="260"/>
      <c r="D1" s="260"/>
      <c r="E1" s="260"/>
      <c r="F1" s="260"/>
      <c r="G1" s="260"/>
      <c r="H1" s="260"/>
    </row>
    <row r="2" spans="1:9" x14ac:dyDescent="0.25">
      <c r="A2" s="338" t="s">
        <v>304</v>
      </c>
      <c r="B2" s="338"/>
      <c r="C2" s="338"/>
      <c r="D2" s="338"/>
      <c r="E2" s="338"/>
      <c r="F2" s="338"/>
      <c r="G2" s="338"/>
      <c r="H2" s="338"/>
    </row>
    <row r="3" spans="1:9" ht="15" customHeight="1" thickBot="1" x14ac:dyDescent="0.3">
      <c r="A3" s="263"/>
      <c r="B3" s="263"/>
      <c r="C3" s="263"/>
      <c r="D3" s="263"/>
      <c r="E3" s="263"/>
      <c r="F3" s="263"/>
      <c r="G3" s="263"/>
      <c r="H3" s="263"/>
    </row>
    <row r="4" spans="1:9" ht="31.5" x14ac:dyDescent="0.25">
      <c r="A4" s="345" t="s">
        <v>280</v>
      </c>
      <c r="B4" s="339" t="s">
        <v>23</v>
      </c>
      <c r="C4" s="339" t="s">
        <v>281</v>
      </c>
      <c r="D4" s="300" t="s">
        <v>282</v>
      </c>
      <c r="E4" s="264" t="s">
        <v>299</v>
      </c>
      <c r="F4" s="264" t="s">
        <v>298</v>
      </c>
      <c r="G4" s="342" t="s">
        <v>283</v>
      </c>
      <c r="H4" s="348" t="s">
        <v>284</v>
      </c>
    </row>
    <row r="5" spans="1:9" x14ac:dyDescent="0.25">
      <c r="A5" s="346"/>
      <c r="B5" s="340"/>
      <c r="C5" s="340"/>
      <c r="D5" s="265">
        <v>2.5000000000000001E-2</v>
      </c>
      <c r="E5" s="266" t="s">
        <v>300</v>
      </c>
      <c r="F5" s="266">
        <v>2.5000000000000001E-2</v>
      </c>
      <c r="G5" s="343"/>
      <c r="H5" s="349"/>
    </row>
    <row r="6" spans="1:9" ht="16.5" thickBot="1" x14ac:dyDescent="0.3">
      <c r="A6" s="347"/>
      <c r="B6" s="341"/>
      <c r="C6" s="341"/>
      <c r="D6" s="267">
        <v>0.1</v>
      </c>
      <c r="E6" s="266">
        <v>7.4999999999999997E-2</v>
      </c>
      <c r="F6" s="266"/>
      <c r="G6" s="344"/>
      <c r="H6" s="268" t="s">
        <v>285</v>
      </c>
    </row>
    <row r="7" spans="1:9" ht="16.5" thickBot="1" x14ac:dyDescent="0.3">
      <c r="A7" s="269"/>
      <c r="B7" s="270"/>
      <c r="C7" s="271"/>
      <c r="D7" s="272"/>
      <c r="E7" s="270"/>
      <c r="F7" s="270"/>
      <c r="G7" s="270"/>
      <c r="H7" s="273"/>
      <c r="I7" s="274"/>
    </row>
    <row r="8" spans="1:9" ht="16.5" thickBot="1" x14ac:dyDescent="0.3">
      <c r="A8" s="275" t="s">
        <v>286</v>
      </c>
      <c r="B8" s="276" t="s">
        <v>240</v>
      </c>
      <c r="C8" s="277">
        <f>Print!P14</f>
        <v>226.20000000000002</v>
      </c>
      <c r="D8" s="277">
        <f>SUM(C8*$D$5)</f>
        <v>5.6550000000000011</v>
      </c>
      <c r="E8" s="277">
        <f>C8*E6</f>
        <v>16.965</v>
      </c>
      <c r="F8" s="277">
        <f>C8*F5</f>
        <v>5.6550000000000011</v>
      </c>
      <c r="G8" s="277">
        <f>SUM(C8+D8+E8+F8)</f>
        <v>254.47500000000002</v>
      </c>
      <c r="H8" s="278">
        <f>SUM(G8+G8*20/100)</f>
        <v>305.37</v>
      </c>
    </row>
    <row r="9" spans="1:9" ht="16.5" thickBot="1" x14ac:dyDescent="0.3">
      <c r="A9" s="279"/>
      <c r="B9" s="270"/>
      <c r="C9" s="280"/>
      <c r="D9" s="281"/>
      <c r="E9" s="281"/>
      <c r="F9" s="281"/>
      <c r="G9" s="281"/>
      <c r="H9" s="282"/>
    </row>
    <row r="10" spans="1:9" ht="16.5" thickBot="1" x14ac:dyDescent="0.3">
      <c r="A10" s="275" t="s">
        <v>104</v>
      </c>
      <c r="B10" s="276" t="s">
        <v>240</v>
      </c>
      <c r="C10" s="277">
        <f>Internet!F20</f>
        <v>786.62090000000001</v>
      </c>
      <c r="D10" s="277">
        <f>SUM(C10*$D$6)</f>
        <v>78.662090000000006</v>
      </c>
      <c r="E10" s="277">
        <f>C10*E6</f>
        <v>58.996567499999998</v>
      </c>
      <c r="F10" s="277">
        <f>C10*F5</f>
        <v>19.665522500000002</v>
      </c>
      <c r="G10" s="277">
        <f>SUM(C10+D10+E10+F10)</f>
        <v>943.94507999999996</v>
      </c>
      <c r="H10" s="278">
        <f>SUM(G10+G10*20/100)</f>
        <v>1132.7340959999999</v>
      </c>
    </row>
    <row r="11" spans="1:9" ht="16.5" thickBot="1" x14ac:dyDescent="0.3">
      <c r="A11" s="279"/>
      <c r="B11" s="270"/>
      <c r="C11" s="280"/>
      <c r="D11" s="281"/>
      <c r="E11" s="281"/>
      <c r="F11" s="281"/>
      <c r="G11" s="281"/>
      <c r="H11" s="282"/>
    </row>
    <row r="12" spans="1:9" ht="16.5" thickBot="1" x14ac:dyDescent="0.3">
      <c r="A12" s="302" t="s">
        <v>287</v>
      </c>
      <c r="B12" s="283" t="s">
        <v>240</v>
      </c>
      <c r="C12" s="277">
        <f>SUM(C8:C10)</f>
        <v>1012.8209000000001</v>
      </c>
      <c r="D12" s="277">
        <f>SUM(D8:D10)</f>
        <v>84.317090000000007</v>
      </c>
      <c r="E12" s="277">
        <f>SUM(E8:E10)</f>
        <v>75.961567500000001</v>
      </c>
      <c r="F12" s="277">
        <f t="shared" ref="F12" si="0">SUM(F8:F10)</f>
        <v>25.320522500000003</v>
      </c>
      <c r="G12" s="277">
        <f>SUM(G8:G10)</f>
        <v>1198.4200799999999</v>
      </c>
      <c r="H12" s="284">
        <f>SUM(H8:H10)</f>
        <v>1438.104096</v>
      </c>
    </row>
    <row r="13" spans="1:9" x14ac:dyDescent="0.25">
      <c r="A13" s="285"/>
      <c r="B13" s="285"/>
      <c r="C13" s="286"/>
      <c r="D13" s="287"/>
      <c r="E13" s="286"/>
      <c r="F13" s="286"/>
      <c r="G13" s="286"/>
      <c r="H13" s="285"/>
    </row>
    <row r="14" spans="1:9" hidden="1" x14ac:dyDescent="0.25">
      <c r="A14" s="285"/>
      <c r="B14" s="288"/>
      <c r="C14" s="288"/>
      <c r="D14" s="288"/>
      <c r="E14" s="288"/>
      <c r="F14" s="288"/>
      <c r="G14" s="288"/>
      <c r="H14" s="288"/>
      <c r="I14" s="289"/>
    </row>
    <row r="15" spans="1:9" hidden="1" x14ac:dyDescent="0.25">
      <c r="B15" s="290"/>
      <c r="C15" s="291"/>
      <c r="D15" s="292"/>
      <c r="E15" s="292"/>
      <c r="F15" s="292"/>
      <c r="G15" s="292"/>
      <c r="H15" s="293"/>
      <c r="I15" s="289"/>
    </row>
    <row r="16" spans="1:9" hidden="1" x14ac:dyDescent="0.25">
      <c r="A16" s="294" t="s">
        <v>288</v>
      </c>
      <c r="B16" s="295">
        <f>SUM((C8+C10)+(D12/2))</f>
        <v>1054.9794449999999</v>
      </c>
    </row>
    <row r="17" spans="1:3" hidden="1" x14ac:dyDescent="0.25">
      <c r="A17" s="294" t="s">
        <v>289</v>
      </c>
      <c r="B17" s="296">
        <f>D12/2</f>
        <v>42.158545000000004</v>
      </c>
      <c r="C17" s="297"/>
    </row>
    <row r="18" spans="1:3" hidden="1" x14ac:dyDescent="0.25">
      <c r="A18" s="294" t="s">
        <v>290</v>
      </c>
      <c r="B18" s="296" t="e">
        <f>#REF!+#REF!</f>
        <v>#REF!</v>
      </c>
    </row>
    <row r="19" spans="1:3" hidden="1" x14ac:dyDescent="0.25">
      <c r="A19" s="294" t="s">
        <v>291</v>
      </c>
      <c r="B19" s="296" t="e">
        <f>SUM(B16:B18)</f>
        <v>#REF!</v>
      </c>
    </row>
    <row r="20" spans="1:3" hidden="1" x14ac:dyDescent="0.25">
      <c r="A20" s="298" t="s">
        <v>292</v>
      </c>
      <c r="B20" s="299" t="e">
        <f>B19*1.2</f>
        <v>#REF!</v>
      </c>
    </row>
    <row r="21" spans="1:3" hidden="1" x14ac:dyDescent="0.25"/>
    <row r="22" spans="1:3" hidden="1" x14ac:dyDescent="0.25"/>
    <row r="23" spans="1:3" hidden="1" x14ac:dyDescent="0.25"/>
    <row r="24" spans="1:3" hidden="1" x14ac:dyDescent="0.25"/>
    <row r="25" spans="1:3" hidden="1" x14ac:dyDescent="0.25"/>
    <row r="26" spans="1:3" hidden="1" x14ac:dyDescent="0.25"/>
  </sheetData>
  <mergeCells count="6">
    <mergeCell ref="A2:H2"/>
    <mergeCell ref="B4:B6"/>
    <mergeCell ref="C4:C6"/>
    <mergeCell ref="G4:G6"/>
    <mergeCell ref="A4:A6"/>
    <mergeCell ref="H4:H5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285"/>
  <sheetViews>
    <sheetView topLeftCell="A25" workbookViewId="0">
      <selection activeCell="K4" sqref="K4:K58"/>
    </sheetView>
  </sheetViews>
  <sheetFormatPr defaultColWidth="9.140625" defaultRowHeight="12.75" x14ac:dyDescent="0.2"/>
  <cols>
    <col min="1" max="2" width="9.140625" style="1"/>
    <col min="3" max="3" width="10.140625" style="1" bestFit="1" customWidth="1"/>
    <col min="4" max="5" width="9.140625" style="1"/>
    <col min="6" max="6" width="25.42578125" style="1" customWidth="1"/>
    <col min="7" max="17" width="10.42578125" style="1" customWidth="1"/>
    <col min="18" max="19" width="9.140625" style="1"/>
    <col min="20" max="20" width="16" style="1" customWidth="1"/>
    <col min="21" max="32" width="10.7109375" style="1" customWidth="1"/>
    <col min="33" max="16384" width="9.140625" style="1"/>
  </cols>
  <sheetData>
    <row r="1" spans="2:34" ht="12.75" customHeight="1" x14ac:dyDescent="0.2">
      <c r="B1" s="1" t="s">
        <v>19</v>
      </c>
      <c r="C1" s="1" t="s">
        <v>19</v>
      </c>
    </row>
    <row r="2" spans="2:34" ht="13.5" customHeight="1" thickBot="1" x14ac:dyDescent="0.25">
      <c r="B2" s="5" t="s">
        <v>10</v>
      </c>
      <c r="C2" s="5" t="s">
        <v>10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34" ht="13.5" thickBot="1" x14ac:dyDescent="0.25">
      <c r="B3" s="5" t="s">
        <v>11</v>
      </c>
      <c r="C3" s="5" t="s">
        <v>11</v>
      </c>
      <c r="F3" s="51" t="s">
        <v>20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15</v>
      </c>
      <c r="L3" s="52" t="s">
        <v>16</v>
      </c>
      <c r="M3" s="52" t="s">
        <v>18</v>
      </c>
      <c r="N3" s="52" t="s">
        <v>85</v>
      </c>
      <c r="O3" s="52" t="s">
        <v>86</v>
      </c>
      <c r="P3" s="52" t="s">
        <v>87</v>
      </c>
      <c r="Q3" s="52" t="s">
        <v>96</v>
      </c>
      <c r="T3" s="32"/>
      <c r="U3" s="33" t="s">
        <v>9</v>
      </c>
      <c r="V3" s="34" t="s">
        <v>10</v>
      </c>
      <c r="W3" s="34" t="s">
        <v>11</v>
      </c>
      <c r="X3" s="34" t="s">
        <v>12</v>
      </c>
      <c r="Y3" s="34" t="s">
        <v>13</v>
      </c>
      <c r="Z3" s="34" t="s">
        <v>15</v>
      </c>
      <c r="AA3" s="34" t="s">
        <v>16</v>
      </c>
      <c r="AB3" s="34" t="s">
        <v>18</v>
      </c>
      <c r="AC3" s="34" t="s">
        <v>85</v>
      </c>
      <c r="AD3" s="34" t="s">
        <v>86</v>
      </c>
      <c r="AE3" s="34" t="s">
        <v>87</v>
      </c>
      <c r="AF3" s="35" t="s">
        <v>96</v>
      </c>
    </row>
    <row r="4" spans="2:34" ht="14.25" x14ac:dyDescent="0.3">
      <c r="B4" s="5" t="s">
        <v>12</v>
      </c>
      <c r="C4" s="5" t="s">
        <v>12</v>
      </c>
      <c r="F4" s="53" t="s">
        <v>8</v>
      </c>
      <c r="G4" s="54">
        <v>2</v>
      </c>
      <c r="H4" s="54">
        <v>3</v>
      </c>
      <c r="I4" s="54">
        <v>3</v>
      </c>
      <c r="J4" s="54">
        <v>3.5</v>
      </c>
      <c r="K4" s="54">
        <v>4</v>
      </c>
      <c r="L4" s="54">
        <v>2</v>
      </c>
      <c r="M4" s="54">
        <v>2.5</v>
      </c>
      <c r="N4" s="54">
        <v>3</v>
      </c>
      <c r="O4" s="54">
        <v>3.5</v>
      </c>
      <c r="P4" s="54">
        <v>2</v>
      </c>
      <c r="Q4" s="55">
        <v>3.5</v>
      </c>
      <c r="S4" s="18"/>
      <c r="T4" s="29" t="s">
        <v>31</v>
      </c>
      <c r="U4" s="28"/>
      <c r="V4" s="150">
        <v>0.62</v>
      </c>
      <c r="W4" s="150">
        <v>0.63</v>
      </c>
      <c r="X4" s="150">
        <v>0.62</v>
      </c>
      <c r="Y4" s="150">
        <v>0.62</v>
      </c>
      <c r="Z4" s="150">
        <v>0.62</v>
      </c>
      <c r="AA4" s="150">
        <v>0.63</v>
      </c>
      <c r="AB4" s="150">
        <v>0.64</v>
      </c>
      <c r="AC4" s="150">
        <v>0.62</v>
      </c>
      <c r="AD4" s="150">
        <v>0.62</v>
      </c>
      <c r="AE4" s="150">
        <v>0.62</v>
      </c>
      <c r="AF4" s="150">
        <v>0.62</v>
      </c>
      <c r="AG4" s="64"/>
      <c r="AH4" s="8"/>
    </row>
    <row r="5" spans="2:34" ht="14.25" x14ac:dyDescent="0.3">
      <c r="B5" s="5" t="s">
        <v>13</v>
      </c>
      <c r="C5" s="5" t="s">
        <v>13</v>
      </c>
      <c r="F5" s="56" t="s">
        <v>120</v>
      </c>
      <c r="G5" s="57">
        <v>1.5</v>
      </c>
      <c r="H5" s="57">
        <v>2</v>
      </c>
      <c r="I5" s="57">
        <v>2</v>
      </c>
      <c r="J5" s="57">
        <v>2</v>
      </c>
      <c r="K5" s="57">
        <v>2.5</v>
      </c>
      <c r="L5" s="57">
        <v>1.5</v>
      </c>
      <c r="M5" s="57">
        <v>1.5</v>
      </c>
      <c r="N5" s="57">
        <v>2</v>
      </c>
      <c r="O5" s="57">
        <v>2.5</v>
      </c>
      <c r="P5" s="57">
        <v>1.5</v>
      </c>
      <c r="Q5" s="58">
        <v>2</v>
      </c>
      <c r="S5" s="18"/>
      <c r="T5" s="29" t="s">
        <v>32</v>
      </c>
      <c r="U5" s="28"/>
      <c r="V5" s="150">
        <v>0.06</v>
      </c>
      <c r="W5" s="150">
        <v>0.06</v>
      </c>
      <c r="X5" s="150">
        <v>7.0000000000000007E-2</v>
      </c>
      <c r="Y5" s="150">
        <v>0.04</v>
      </c>
      <c r="Z5" s="150">
        <v>0.06</v>
      </c>
      <c r="AA5" s="150">
        <v>0.14000000000000001</v>
      </c>
      <c r="AB5" s="150">
        <v>0.15</v>
      </c>
      <c r="AC5" s="150">
        <v>0.08</v>
      </c>
      <c r="AD5" s="150">
        <v>0.06</v>
      </c>
      <c r="AE5" s="150">
        <v>0.15</v>
      </c>
      <c r="AF5" s="150">
        <v>0.06</v>
      </c>
      <c r="AG5" s="64"/>
      <c r="AH5" s="8"/>
    </row>
    <row r="6" spans="2:34" ht="14.25" x14ac:dyDescent="0.3">
      <c r="B6" s="5" t="s">
        <v>15</v>
      </c>
      <c r="C6" s="5" t="s">
        <v>15</v>
      </c>
      <c r="F6" s="56" t="s">
        <v>121</v>
      </c>
      <c r="G6" s="57">
        <v>1.5</v>
      </c>
      <c r="H6" s="57">
        <v>2</v>
      </c>
      <c r="I6" s="57">
        <v>2</v>
      </c>
      <c r="J6" s="57">
        <v>2.5</v>
      </c>
      <c r="K6" s="57">
        <v>2.5</v>
      </c>
      <c r="L6" s="57">
        <v>1.5</v>
      </c>
      <c r="M6" s="57">
        <v>2</v>
      </c>
      <c r="N6" s="57">
        <v>2</v>
      </c>
      <c r="O6" s="57">
        <v>2.5</v>
      </c>
      <c r="P6" s="57">
        <v>1.5</v>
      </c>
      <c r="Q6" s="58">
        <v>2.5</v>
      </c>
      <c r="S6" s="18"/>
      <c r="T6" s="29" t="s">
        <v>1</v>
      </c>
      <c r="U6" s="28"/>
      <c r="V6" s="150">
        <v>7.0000000000000007E-2</v>
      </c>
      <c r="W6" s="150">
        <v>7.0000000000000007E-2</v>
      </c>
      <c r="X6" s="150">
        <v>7.0000000000000007E-2</v>
      </c>
      <c r="Y6" s="150">
        <v>0.05</v>
      </c>
      <c r="Z6" s="150">
        <v>0.05</v>
      </c>
      <c r="AA6" s="150">
        <v>0.12</v>
      </c>
      <c r="AB6" s="150">
        <v>0.12</v>
      </c>
      <c r="AC6" s="150">
        <v>7.0000000000000007E-2</v>
      </c>
      <c r="AD6" s="150">
        <v>0.05</v>
      </c>
      <c r="AE6" s="150">
        <v>0.13</v>
      </c>
      <c r="AF6" s="150">
        <v>0.05</v>
      </c>
      <c r="AG6" s="64"/>
      <c r="AH6" s="8"/>
    </row>
    <row r="7" spans="2:34" ht="14.25" x14ac:dyDescent="0.3">
      <c r="B7" s="5" t="s">
        <v>16</v>
      </c>
      <c r="C7" s="5" t="s">
        <v>16</v>
      </c>
      <c r="F7" s="56" t="s">
        <v>105</v>
      </c>
      <c r="G7" s="57">
        <v>1.5</v>
      </c>
      <c r="H7" s="57">
        <v>2</v>
      </c>
      <c r="I7" s="57">
        <v>2.5</v>
      </c>
      <c r="J7" s="57">
        <v>2.5</v>
      </c>
      <c r="K7" s="57">
        <v>3</v>
      </c>
      <c r="L7" s="57">
        <v>1.5</v>
      </c>
      <c r="M7" s="57">
        <v>2</v>
      </c>
      <c r="N7" s="57">
        <v>2</v>
      </c>
      <c r="O7" s="57">
        <v>2.5</v>
      </c>
      <c r="P7" s="57">
        <v>1.5</v>
      </c>
      <c r="Q7" s="58">
        <v>2.5</v>
      </c>
      <c r="S7" s="18"/>
      <c r="T7" s="29" t="s">
        <v>127</v>
      </c>
      <c r="U7" s="28"/>
      <c r="V7" s="150">
        <v>0.1</v>
      </c>
      <c r="W7" s="150">
        <v>0.11</v>
      </c>
      <c r="X7" s="150">
        <v>0.11</v>
      </c>
      <c r="Y7" s="150">
        <v>0.14000000000000001</v>
      </c>
      <c r="Z7" s="150">
        <v>0.14000000000000001</v>
      </c>
      <c r="AA7" s="150">
        <v>0</v>
      </c>
      <c r="AB7" s="150">
        <v>0</v>
      </c>
      <c r="AC7" s="150">
        <v>0.1</v>
      </c>
      <c r="AD7" s="150">
        <v>0.14000000000000001</v>
      </c>
      <c r="AE7" s="150">
        <v>0</v>
      </c>
      <c r="AF7" s="150">
        <v>0.14000000000000001</v>
      </c>
      <c r="AG7" s="64"/>
      <c r="AH7" s="8"/>
    </row>
    <row r="8" spans="2:34" ht="14.25" x14ac:dyDescent="0.3">
      <c r="B8" s="5" t="s">
        <v>18</v>
      </c>
      <c r="C8" s="5" t="s">
        <v>18</v>
      </c>
      <c r="F8" s="56" t="s">
        <v>128</v>
      </c>
      <c r="G8" s="57">
        <v>1.5</v>
      </c>
      <c r="H8" s="57">
        <v>2</v>
      </c>
      <c r="I8" s="57">
        <v>2</v>
      </c>
      <c r="J8" s="57">
        <v>2.5</v>
      </c>
      <c r="K8" s="57">
        <v>2.5</v>
      </c>
      <c r="L8" s="57">
        <v>1.5</v>
      </c>
      <c r="M8" s="57">
        <v>2</v>
      </c>
      <c r="N8" s="57">
        <v>2</v>
      </c>
      <c r="O8" s="57">
        <v>2.5</v>
      </c>
      <c r="P8" s="57">
        <v>1.5</v>
      </c>
      <c r="Q8" s="58">
        <v>2.5</v>
      </c>
      <c r="S8" s="18"/>
      <c r="T8" s="29" t="s">
        <v>47</v>
      </c>
      <c r="U8" s="28"/>
      <c r="V8" s="150">
        <v>0.01</v>
      </c>
      <c r="W8" s="150">
        <v>0.01</v>
      </c>
      <c r="X8" s="150">
        <v>0.01</v>
      </c>
      <c r="Y8" s="150">
        <v>0</v>
      </c>
      <c r="Z8" s="150">
        <v>0</v>
      </c>
      <c r="AA8" s="150">
        <v>0.01</v>
      </c>
      <c r="AB8" s="150">
        <v>0.01</v>
      </c>
      <c r="AC8" s="150">
        <v>0.01</v>
      </c>
      <c r="AD8" s="150">
        <v>0</v>
      </c>
      <c r="AE8" s="150">
        <v>0.01</v>
      </c>
      <c r="AF8" s="150">
        <v>0</v>
      </c>
      <c r="AG8" s="64"/>
      <c r="AH8" s="8"/>
    </row>
    <row r="9" spans="2:34" ht="14.25" x14ac:dyDescent="0.3">
      <c r="B9" s="5" t="s">
        <v>85</v>
      </c>
      <c r="C9" s="5" t="s">
        <v>85</v>
      </c>
      <c r="F9" s="56" t="s">
        <v>115</v>
      </c>
      <c r="G9" s="57">
        <v>2</v>
      </c>
      <c r="H9" s="57">
        <v>2.5</v>
      </c>
      <c r="I9" s="57">
        <v>3</v>
      </c>
      <c r="J9" s="57">
        <v>3</v>
      </c>
      <c r="K9" s="57">
        <v>3.5</v>
      </c>
      <c r="L9" s="57">
        <v>2</v>
      </c>
      <c r="M9" s="57">
        <v>2.5</v>
      </c>
      <c r="N9" s="57">
        <v>2.5</v>
      </c>
      <c r="O9" s="57">
        <v>3</v>
      </c>
      <c r="P9" s="57">
        <v>2</v>
      </c>
      <c r="Q9" s="58">
        <v>3</v>
      </c>
      <c r="S9" s="18"/>
      <c r="T9" s="29" t="s">
        <v>88</v>
      </c>
      <c r="U9" s="28"/>
      <c r="V9" s="150">
        <v>0.01</v>
      </c>
      <c r="W9" s="150">
        <v>0.01</v>
      </c>
      <c r="X9" s="150">
        <v>0.01</v>
      </c>
      <c r="Y9" s="150">
        <v>0.01</v>
      </c>
      <c r="Z9" s="150">
        <v>1.4999999999999999E-2</v>
      </c>
      <c r="AA9" s="150">
        <v>0.01</v>
      </c>
      <c r="AB9" s="150">
        <v>0.01</v>
      </c>
      <c r="AC9" s="150">
        <v>0.01</v>
      </c>
      <c r="AD9" s="150">
        <v>1.4999999999999999E-2</v>
      </c>
      <c r="AE9" s="150">
        <v>0.01</v>
      </c>
      <c r="AF9" s="150">
        <v>1.4999999999999999E-2</v>
      </c>
      <c r="AG9" s="64"/>
      <c r="AH9" s="8"/>
    </row>
    <row r="10" spans="2:34" ht="14.25" x14ac:dyDescent="0.3">
      <c r="B10" s="5" t="s">
        <v>86</v>
      </c>
      <c r="C10" s="5" t="s">
        <v>86</v>
      </c>
      <c r="F10" s="56" t="s">
        <v>191</v>
      </c>
      <c r="G10" s="57">
        <v>1.5</v>
      </c>
      <c r="H10" s="57">
        <v>2</v>
      </c>
      <c r="I10" s="57">
        <v>2.5</v>
      </c>
      <c r="J10" s="57">
        <v>2.5</v>
      </c>
      <c r="K10" s="57">
        <v>3</v>
      </c>
      <c r="L10" s="57">
        <v>1.5</v>
      </c>
      <c r="M10" s="57">
        <v>2</v>
      </c>
      <c r="N10" s="57">
        <v>2</v>
      </c>
      <c r="O10" s="57">
        <v>2.5</v>
      </c>
      <c r="P10" s="57">
        <v>1.5</v>
      </c>
      <c r="Q10" s="58">
        <v>2.5</v>
      </c>
      <c r="S10" s="18"/>
      <c r="T10" s="29" t="s">
        <v>90</v>
      </c>
      <c r="U10" s="28"/>
      <c r="V10" s="150">
        <v>0.01</v>
      </c>
      <c r="W10" s="150">
        <v>0.01</v>
      </c>
      <c r="X10" s="150">
        <v>0.01</v>
      </c>
      <c r="Y10" s="150">
        <v>0.01</v>
      </c>
      <c r="Z10" s="150">
        <v>0.01</v>
      </c>
      <c r="AA10" s="150">
        <v>0.01</v>
      </c>
      <c r="AB10" s="150">
        <v>0.01</v>
      </c>
      <c r="AC10" s="150">
        <v>0.01</v>
      </c>
      <c r="AD10" s="150">
        <v>0.01</v>
      </c>
      <c r="AE10" s="150">
        <v>0.01</v>
      </c>
      <c r="AF10" s="150">
        <v>0.01</v>
      </c>
      <c r="AG10" s="64"/>
      <c r="AH10" s="8"/>
    </row>
    <row r="11" spans="2:34" ht="14.25" x14ac:dyDescent="0.3">
      <c r="B11" s="5" t="s">
        <v>87</v>
      </c>
      <c r="C11" s="5" t="s">
        <v>87</v>
      </c>
      <c r="F11" s="56" t="s">
        <v>107</v>
      </c>
      <c r="G11" s="57">
        <v>1.5</v>
      </c>
      <c r="H11" s="57">
        <v>2</v>
      </c>
      <c r="I11" s="57">
        <v>2.5</v>
      </c>
      <c r="J11" s="57">
        <v>2.5</v>
      </c>
      <c r="K11" s="57">
        <v>3</v>
      </c>
      <c r="L11" s="57">
        <v>1.5</v>
      </c>
      <c r="M11" s="57">
        <v>2</v>
      </c>
      <c r="N11" s="57">
        <v>2</v>
      </c>
      <c r="O11" s="57">
        <v>2.5</v>
      </c>
      <c r="P11" s="57">
        <v>1.5</v>
      </c>
      <c r="Q11" s="58">
        <v>2.5</v>
      </c>
      <c r="S11" s="18"/>
      <c r="T11" s="29" t="s">
        <v>93</v>
      </c>
      <c r="U11" s="28"/>
      <c r="V11" s="150">
        <v>5.0000000000000001E-3</v>
      </c>
      <c r="W11" s="150">
        <v>5.0000000000000001E-3</v>
      </c>
      <c r="X11" s="150">
        <v>5.0000000000000001E-3</v>
      </c>
      <c r="Y11" s="150">
        <v>0.01</v>
      </c>
      <c r="Z11" s="150">
        <v>0.01</v>
      </c>
      <c r="AA11" s="150">
        <v>5.0000000000000001E-3</v>
      </c>
      <c r="AB11" s="150">
        <v>5.0000000000000001E-3</v>
      </c>
      <c r="AC11" s="150">
        <v>5.0000000000000001E-3</v>
      </c>
      <c r="AD11" s="150">
        <v>0.01</v>
      </c>
      <c r="AE11" s="150">
        <v>5.0000000000000001E-3</v>
      </c>
      <c r="AF11" s="150">
        <v>0.01</v>
      </c>
      <c r="AG11" s="64"/>
      <c r="AH11" s="8"/>
    </row>
    <row r="12" spans="2:34" ht="14.25" x14ac:dyDescent="0.3">
      <c r="B12" s="5" t="s">
        <v>96</v>
      </c>
      <c r="F12" s="56" t="s">
        <v>106</v>
      </c>
      <c r="G12" s="57">
        <v>2</v>
      </c>
      <c r="H12" s="57">
        <v>2.5</v>
      </c>
      <c r="I12" s="57">
        <v>3</v>
      </c>
      <c r="J12" s="57">
        <v>3</v>
      </c>
      <c r="K12" s="57">
        <v>3.5</v>
      </c>
      <c r="L12" s="57">
        <v>2</v>
      </c>
      <c r="M12" s="57">
        <v>2.5</v>
      </c>
      <c r="N12" s="57">
        <v>2.5</v>
      </c>
      <c r="O12" s="57">
        <v>3.5</v>
      </c>
      <c r="P12" s="57">
        <v>2</v>
      </c>
      <c r="Q12" s="58">
        <v>3</v>
      </c>
      <c r="S12" s="18"/>
      <c r="T12" s="29" t="s">
        <v>89</v>
      </c>
      <c r="U12" s="28"/>
      <c r="V12" s="150">
        <v>0.01</v>
      </c>
      <c r="W12" s="150">
        <v>0.01</v>
      </c>
      <c r="X12" s="150">
        <v>0.01</v>
      </c>
      <c r="Y12" s="150">
        <v>0.01</v>
      </c>
      <c r="Z12" s="150">
        <v>0.01</v>
      </c>
      <c r="AA12" s="150">
        <v>0.01</v>
      </c>
      <c r="AB12" s="150">
        <v>0.01</v>
      </c>
      <c r="AC12" s="150">
        <v>1.4999999999999999E-2</v>
      </c>
      <c r="AD12" s="150">
        <v>0.01</v>
      </c>
      <c r="AE12" s="150">
        <v>0.01</v>
      </c>
      <c r="AF12" s="150">
        <v>0.01</v>
      </c>
      <c r="AG12" s="64"/>
      <c r="AH12" s="8"/>
    </row>
    <row r="13" spans="2:34" ht="14.25" x14ac:dyDescent="0.3">
      <c r="F13" s="56" t="s">
        <v>125</v>
      </c>
      <c r="G13" s="57">
        <v>4</v>
      </c>
      <c r="H13" s="57">
        <v>5</v>
      </c>
      <c r="I13" s="57">
        <v>5.5</v>
      </c>
      <c r="J13" s="57">
        <v>6</v>
      </c>
      <c r="K13" s="57">
        <v>7</v>
      </c>
      <c r="L13" s="57">
        <v>4</v>
      </c>
      <c r="M13" s="57">
        <v>4.5</v>
      </c>
      <c r="N13" s="57">
        <v>5</v>
      </c>
      <c r="O13" s="57">
        <v>6.5</v>
      </c>
      <c r="P13" s="57">
        <v>4</v>
      </c>
      <c r="Q13" s="58">
        <v>6</v>
      </c>
      <c r="S13" s="18"/>
      <c r="T13" s="29" t="s">
        <v>94</v>
      </c>
      <c r="U13" s="11"/>
      <c r="V13" s="150">
        <v>5.0000000000000001E-3</v>
      </c>
      <c r="W13" s="150">
        <v>5.0000000000000001E-3</v>
      </c>
      <c r="X13" s="150">
        <v>5.0000000000000001E-3</v>
      </c>
      <c r="Y13" s="150">
        <v>0.01</v>
      </c>
      <c r="Z13" s="150">
        <v>0.01</v>
      </c>
      <c r="AA13" s="150">
        <v>0</v>
      </c>
      <c r="AB13" s="150">
        <v>0</v>
      </c>
      <c r="AC13" s="150">
        <v>5.0000000000000001E-3</v>
      </c>
      <c r="AD13" s="150">
        <v>0.01</v>
      </c>
      <c r="AE13" s="150">
        <v>0.01</v>
      </c>
      <c r="AF13" s="150">
        <v>0.01</v>
      </c>
      <c r="AG13" s="64"/>
      <c r="AH13" s="8"/>
    </row>
    <row r="14" spans="2:34" ht="14.25" x14ac:dyDescent="0.3">
      <c r="F14" s="56" t="s">
        <v>74</v>
      </c>
      <c r="G14" s="57">
        <v>6.5</v>
      </c>
      <c r="H14" s="57">
        <v>8</v>
      </c>
      <c r="I14" s="57">
        <v>9</v>
      </c>
      <c r="J14" s="57">
        <v>10</v>
      </c>
      <c r="K14" s="57">
        <v>11</v>
      </c>
      <c r="L14" s="57">
        <v>6.5</v>
      </c>
      <c r="M14" s="57">
        <v>7.5</v>
      </c>
      <c r="N14" s="57">
        <v>8</v>
      </c>
      <c r="O14" s="57">
        <v>10</v>
      </c>
      <c r="P14" s="57">
        <v>6.5</v>
      </c>
      <c r="Q14" s="58">
        <v>10</v>
      </c>
      <c r="S14" s="18"/>
      <c r="T14" s="29" t="s">
        <v>100</v>
      </c>
      <c r="U14" s="11"/>
      <c r="V14" s="150">
        <v>5.0000000000000001E-3</v>
      </c>
      <c r="W14" s="150">
        <v>0.01</v>
      </c>
      <c r="X14" s="150">
        <v>0.01</v>
      </c>
      <c r="Y14" s="150">
        <v>5.0000000000000001E-3</v>
      </c>
      <c r="Z14" s="150">
        <v>5.0000000000000001E-3</v>
      </c>
      <c r="AA14" s="150">
        <v>0.01</v>
      </c>
      <c r="AB14" s="150">
        <v>0.01</v>
      </c>
      <c r="AC14" s="150">
        <v>5.0000000000000001E-3</v>
      </c>
      <c r="AD14" s="150">
        <v>5.0000000000000001E-3</v>
      </c>
      <c r="AE14" s="150">
        <v>0.01</v>
      </c>
      <c r="AF14" s="150">
        <v>5.0000000000000001E-3</v>
      </c>
      <c r="AG14" s="64"/>
      <c r="AH14" s="8"/>
    </row>
    <row r="15" spans="2:34" ht="14.25" x14ac:dyDescent="0.3"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8"/>
      <c r="S15" s="18"/>
      <c r="T15" s="29" t="s">
        <v>56</v>
      </c>
      <c r="U15" s="11"/>
      <c r="V15" s="150">
        <v>0.01</v>
      </c>
      <c r="W15" s="150">
        <v>0.01</v>
      </c>
      <c r="X15" s="150">
        <v>0.01</v>
      </c>
      <c r="Y15" s="150">
        <v>0.02</v>
      </c>
      <c r="Z15" s="150">
        <v>1.4999999999999999E-2</v>
      </c>
      <c r="AA15" s="150">
        <v>0</v>
      </c>
      <c r="AB15" s="150">
        <v>0</v>
      </c>
      <c r="AC15" s="150">
        <v>0.01</v>
      </c>
      <c r="AD15" s="150">
        <v>1.4999999999999999E-2</v>
      </c>
      <c r="AE15" s="150">
        <v>0</v>
      </c>
      <c r="AF15" s="150">
        <v>1.4999999999999999E-2</v>
      </c>
      <c r="AG15" s="64"/>
      <c r="AH15" s="8"/>
    </row>
    <row r="16" spans="2:34" ht="14.25" x14ac:dyDescent="0.3">
      <c r="F16" s="56" t="s">
        <v>190</v>
      </c>
      <c r="G16" s="57">
        <v>9</v>
      </c>
      <c r="H16" s="57">
        <v>11</v>
      </c>
      <c r="I16" s="57">
        <v>12.5</v>
      </c>
      <c r="J16" s="57">
        <v>13.5</v>
      </c>
      <c r="K16" s="57">
        <v>15</v>
      </c>
      <c r="L16" s="57">
        <v>9</v>
      </c>
      <c r="M16" s="57">
        <v>10.5</v>
      </c>
      <c r="N16" s="57">
        <v>11</v>
      </c>
      <c r="O16" s="57">
        <v>14</v>
      </c>
      <c r="P16" s="57">
        <v>9</v>
      </c>
      <c r="Q16" s="58">
        <v>13.5</v>
      </c>
      <c r="S16" s="18"/>
      <c r="T16" s="29" t="s">
        <v>54</v>
      </c>
      <c r="U16" s="11"/>
      <c r="V16" s="150">
        <v>2.5000000000000001E-2</v>
      </c>
      <c r="W16" s="150">
        <v>0.02</v>
      </c>
      <c r="X16" s="150">
        <v>0.02</v>
      </c>
      <c r="Y16" s="150">
        <v>0.01</v>
      </c>
      <c r="Z16" s="150">
        <v>0.01</v>
      </c>
      <c r="AA16" s="150">
        <v>0.03</v>
      </c>
      <c r="AB16" s="150">
        <v>0.03</v>
      </c>
      <c r="AC16" s="150">
        <v>0.02</v>
      </c>
      <c r="AD16" s="150">
        <v>0.01</v>
      </c>
      <c r="AE16" s="150">
        <v>0.03</v>
      </c>
      <c r="AF16" s="150">
        <v>0.01</v>
      </c>
      <c r="AG16" s="64"/>
      <c r="AH16" s="8"/>
    </row>
    <row r="17" spans="6:34" ht="14.25" x14ac:dyDescent="0.3"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8"/>
      <c r="S17" s="18"/>
      <c r="T17" s="29" t="s">
        <v>76</v>
      </c>
      <c r="U17" s="11"/>
      <c r="V17" s="150">
        <v>3.5000000000000003E-2</v>
      </c>
      <c r="W17" s="150">
        <v>3.5000000000000003E-2</v>
      </c>
      <c r="X17" s="150">
        <v>3.5000000000000003E-2</v>
      </c>
      <c r="Y17" s="150">
        <v>0.04</v>
      </c>
      <c r="Z17" s="150">
        <v>0.04</v>
      </c>
      <c r="AA17" s="150">
        <v>0</v>
      </c>
      <c r="AB17" s="150">
        <v>0</v>
      </c>
      <c r="AC17" s="150">
        <v>3.5000000000000003E-2</v>
      </c>
      <c r="AD17" s="150">
        <v>0.04</v>
      </c>
      <c r="AE17" s="150">
        <v>0</v>
      </c>
      <c r="AF17" s="150">
        <v>0.04</v>
      </c>
      <c r="AG17" s="64"/>
      <c r="AH17" s="8"/>
    </row>
    <row r="18" spans="6:34" ht="14.25" x14ac:dyDescent="0.3">
      <c r="F18" s="56" t="s">
        <v>171</v>
      </c>
      <c r="G18" s="57">
        <v>7</v>
      </c>
      <c r="H18" s="57">
        <v>9</v>
      </c>
      <c r="I18" s="57">
        <v>10.5</v>
      </c>
      <c r="J18" s="57">
        <v>11</v>
      </c>
      <c r="K18" s="57">
        <v>12.5</v>
      </c>
      <c r="L18" s="57">
        <v>7</v>
      </c>
      <c r="M18" s="57">
        <v>8.5</v>
      </c>
      <c r="N18" s="57">
        <v>9</v>
      </c>
      <c r="O18" s="57">
        <v>11.5</v>
      </c>
      <c r="P18" s="57">
        <v>7</v>
      </c>
      <c r="Q18" s="58">
        <v>11</v>
      </c>
      <c r="T18" s="29" t="s">
        <v>119</v>
      </c>
      <c r="U18" s="11"/>
      <c r="V18" s="150">
        <v>5.0000000000000001E-3</v>
      </c>
      <c r="W18" s="150">
        <v>5.0000000000000001E-3</v>
      </c>
      <c r="X18" s="150">
        <v>5.0000000000000001E-3</v>
      </c>
      <c r="Y18" s="150">
        <v>5.0000000000000001E-3</v>
      </c>
      <c r="Z18" s="150">
        <v>5.0000000000000001E-3</v>
      </c>
      <c r="AA18" s="150">
        <v>5.0000000000000001E-3</v>
      </c>
      <c r="AB18" s="150">
        <v>5.0000000000000001E-3</v>
      </c>
      <c r="AC18" s="150">
        <v>5.0000000000000001E-3</v>
      </c>
      <c r="AD18" s="150">
        <v>5.0000000000000001E-3</v>
      </c>
      <c r="AE18" s="150">
        <v>5.0000000000000001E-3</v>
      </c>
      <c r="AF18" s="150">
        <v>5.0000000000000001E-3</v>
      </c>
      <c r="AG18" s="64"/>
      <c r="AH18" s="8"/>
    </row>
    <row r="19" spans="6:34" ht="15" thickBot="1" x14ac:dyDescent="0.35">
      <c r="F19" s="56" t="s">
        <v>192</v>
      </c>
      <c r="G19" s="57">
        <v>7</v>
      </c>
      <c r="H19" s="57">
        <v>8.5</v>
      </c>
      <c r="I19" s="57">
        <v>10</v>
      </c>
      <c r="J19" s="57">
        <v>10.5</v>
      </c>
      <c r="K19" s="57">
        <v>11.5</v>
      </c>
      <c r="L19" s="57">
        <v>7</v>
      </c>
      <c r="M19" s="57">
        <v>8</v>
      </c>
      <c r="N19" s="57">
        <v>8.5</v>
      </c>
      <c r="O19" s="57">
        <v>11</v>
      </c>
      <c r="P19" s="57">
        <v>7</v>
      </c>
      <c r="Q19" s="58">
        <v>10.5</v>
      </c>
      <c r="T19" s="30" t="s">
        <v>141</v>
      </c>
      <c r="U19" s="31"/>
      <c r="V19" s="151">
        <v>0.02</v>
      </c>
      <c r="W19" s="151">
        <v>0</v>
      </c>
      <c r="X19" s="151">
        <v>0</v>
      </c>
      <c r="Y19" s="151">
        <v>0.02</v>
      </c>
      <c r="Z19" s="151">
        <v>0</v>
      </c>
      <c r="AA19" s="151">
        <v>0.02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H19" s="8"/>
    </row>
    <row r="20" spans="6:34" ht="13.5" thickBot="1" x14ac:dyDescent="0.25"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T20" s="37" t="s">
        <v>34</v>
      </c>
      <c r="U20" s="40" t="s">
        <v>3</v>
      </c>
      <c r="V20" s="47" t="s">
        <v>81</v>
      </c>
      <c r="W20" s="38"/>
      <c r="X20" s="39"/>
      <c r="Y20" s="7"/>
      <c r="Z20" s="7"/>
      <c r="AA20" s="18"/>
      <c r="AB20" s="20"/>
      <c r="AC20" s="7"/>
      <c r="AD20" s="7"/>
      <c r="AE20" s="7"/>
    </row>
    <row r="21" spans="6:34" ht="13.5" thickBot="1" x14ac:dyDescent="0.25">
      <c r="F21" s="56" t="s">
        <v>193</v>
      </c>
      <c r="G21" s="57">
        <v>7</v>
      </c>
      <c r="H21" s="57">
        <v>8.5</v>
      </c>
      <c r="I21" s="57">
        <v>10</v>
      </c>
      <c r="J21" s="57">
        <v>10.5</v>
      </c>
      <c r="K21" s="57">
        <v>11.5</v>
      </c>
      <c r="L21" s="57">
        <v>7</v>
      </c>
      <c r="M21" s="57">
        <v>8</v>
      </c>
      <c r="N21" s="57">
        <v>8.5</v>
      </c>
      <c r="O21" s="57">
        <v>11</v>
      </c>
      <c r="P21" s="57">
        <v>7</v>
      </c>
      <c r="Q21" s="58">
        <v>10.5</v>
      </c>
      <c r="T21" s="41" t="s">
        <v>10</v>
      </c>
      <c r="U21" s="42">
        <v>385</v>
      </c>
      <c r="V21" s="48">
        <v>520</v>
      </c>
      <c r="W21" s="36" t="s">
        <v>10</v>
      </c>
      <c r="X21" s="19">
        <f>U21*1.1</f>
        <v>423.50000000000006</v>
      </c>
      <c r="Y21" s="1">
        <f>X21*1.05</f>
        <v>444.67500000000007</v>
      </c>
      <c r="AA21" s="21"/>
      <c r="AB21" s="18"/>
    </row>
    <row r="22" spans="6:34" ht="13.5" thickBot="1" x14ac:dyDescent="0.25">
      <c r="F22" s="59" t="s">
        <v>174</v>
      </c>
      <c r="G22" s="57">
        <v>7</v>
      </c>
      <c r="H22" s="57">
        <v>9</v>
      </c>
      <c r="I22" s="57">
        <v>10.5</v>
      </c>
      <c r="J22" s="57">
        <v>11</v>
      </c>
      <c r="K22" s="57">
        <v>12.5</v>
      </c>
      <c r="L22" s="57">
        <v>7</v>
      </c>
      <c r="M22" s="57">
        <v>8.5</v>
      </c>
      <c r="N22" s="57">
        <v>9</v>
      </c>
      <c r="O22" s="57">
        <v>11.5</v>
      </c>
      <c r="P22" s="57">
        <v>7</v>
      </c>
      <c r="Q22" s="58">
        <v>11</v>
      </c>
      <c r="T22" s="43" t="s">
        <v>11</v>
      </c>
      <c r="U22" s="44">
        <v>340</v>
      </c>
      <c r="V22" s="49">
        <v>445</v>
      </c>
      <c r="W22" s="27" t="s">
        <v>11</v>
      </c>
      <c r="X22" s="16">
        <f t="shared" ref="X22:X27" si="0">U22*1.1</f>
        <v>374.00000000000006</v>
      </c>
      <c r="Y22" s="1">
        <f t="shared" ref="Y22:Y30" si="1">X22*1.05</f>
        <v>392.7000000000001</v>
      </c>
      <c r="AA22" s="21"/>
      <c r="AB22" s="18"/>
    </row>
    <row r="23" spans="6:34" ht="13.5" thickBot="1" x14ac:dyDescent="0.25">
      <c r="F23" s="141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42"/>
      <c r="T23" s="43" t="s">
        <v>12</v>
      </c>
      <c r="U23" s="44">
        <v>300</v>
      </c>
      <c r="V23" s="49">
        <v>380</v>
      </c>
      <c r="W23" s="27" t="s">
        <v>12</v>
      </c>
      <c r="X23" s="16">
        <f t="shared" si="0"/>
        <v>330</v>
      </c>
      <c r="Y23" s="1">
        <f t="shared" si="1"/>
        <v>346.5</v>
      </c>
      <c r="AA23" s="21"/>
      <c r="AB23" s="18"/>
    </row>
    <row r="24" spans="6:34" ht="13.5" thickBot="1" x14ac:dyDescent="0.25">
      <c r="F24" s="141" t="s">
        <v>196</v>
      </c>
      <c r="G24" s="137">
        <v>7</v>
      </c>
      <c r="H24" s="137">
        <v>9</v>
      </c>
      <c r="I24" s="137">
        <v>10.5</v>
      </c>
      <c r="J24" s="137">
        <v>11</v>
      </c>
      <c r="K24" s="137">
        <v>12.5</v>
      </c>
      <c r="L24" s="137">
        <v>7</v>
      </c>
      <c r="M24" s="137">
        <v>8.5</v>
      </c>
      <c r="N24" s="137">
        <v>9</v>
      </c>
      <c r="O24" s="137">
        <v>11.5</v>
      </c>
      <c r="P24" s="137">
        <v>7</v>
      </c>
      <c r="Q24" s="142">
        <v>11</v>
      </c>
      <c r="T24" s="43" t="s">
        <v>16</v>
      </c>
      <c r="U24" s="44">
        <v>365</v>
      </c>
      <c r="V24" s="49">
        <v>490</v>
      </c>
      <c r="W24" s="27" t="s">
        <v>16</v>
      </c>
      <c r="X24" s="16">
        <f t="shared" si="0"/>
        <v>401.50000000000006</v>
      </c>
      <c r="Y24" s="1">
        <f t="shared" si="1"/>
        <v>421.5750000000001</v>
      </c>
      <c r="AA24" s="21"/>
      <c r="AB24" s="18"/>
    </row>
    <row r="25" spans="6:34" ht="13.5" thickBot="1" x14ac:dyDescent="0.25">
      <c r="F25" s="56" t="s">
        <v>172</v>
      </c>
      <c r="G25" s="57">
        <v>4.5</v>
      </c>
      <c r="H25" s="57">
        <v>5.5</v>
      </c>
      <c r="I25" s="57">
        <v>6.5</v>
      </c>
      <c r="J25" s="57">
        <v>6.5</v>
      </c>
      <c r="K25" s="57">
        <v>7.5</v>
      </c>
      <c r="L25" s="57">
        <v>4.5</v>
      </c>
      <c r="M25" s="57">
        <v>5</v>
      </c>
      <c r="N25" s="57">
        <v>5.5</v>
      </c>
      <c r="O25" s="57">
        <v>7</v>
      </c>
      <c r="P25" s="57">
        <v>4.5</v>
      </c>
      <c r="Q25" s="58">
        <v>6.5</v>
      </c>
      <c r="T25" s="43" t="s">
        <v>18</v>
      </c>
      <c r="U25" s="44">
        <v>325</v>
      </c>
      <c r="V25" s="49">
        <v>440</v>
      </c>
      <c r="W25" s="27" t="s">
        <v>18</v>
      </c>
      <c r="X25" s="16">
        <f t="shared" si="0"/>
        <v>357.50000000000006</v>
      </c>
      <c r="Y25" s="1">
        <f t="shared" si="1"/>
        <v>375.37500000000006</v>
      </c>
      <c r="AA25" s="21"/>
      <c r="AB25" s="18"/>
    </row>
    <row r="26" spans="6:34" ht="13.5" thickBot="1" x14ac:dyDescent="0.25">
      <c r="F26" s="59" t="s">
        <v>194</v>
      </c>
      <c r="G26" s="57">
        <v>4.5</v>
      </c>
      <c r="H26" s="57">
        <v>5.5</v>
      </c>
      <c r="I26" s="57">
        <v>6.5</v>
      </c>
      <c r="J26" s="57">
        <v>6.5</v>
      </c>
      <c r="K26" s="57">
        <v>7.5</v>
      </c>
      <c r="L26" s="57">
        <v>4.5</v>
      </c>
      <c r="M26" s="57">
        <v>5</v>
      </c>
      <c r="N26" s="57">
        <v>5.5</v>
      </c>
      <c r="O26" s="57">
        <v>7</v>
      </c>
      <c r="P26" s="57">
        <v>4.5</v>
      </c>
      <c r="Q26" s="58">
        <v>6.5</v>
      </c>
      <c r="T26" s="43" t="s">
        <v>13</v>
      </c>
      <c r="U26" s="44">
        <v>310</v>
      </c>
      <c r="V26" s="49">
        <v>400</v>
      </c>
      <c r="W26" s="27" t="s">
        <v>13</v>
      </c>
      <c r="X26" s="16">
        <f t="shared" si="0"/>
        <v>341</v>
      </c>
      <c r="Y26" s="1">
        <f t="shared" si="1"/>
        <v>358.05</v>
      </c>
      <c r="AA26" s="21"/>
      <c r="AB26" s="18"/>
    </row>
    <row r="27" spans="6:34" ht="13.5" thickBot="1" x14ac:dyDescent="0.25">
      <c r="F27" s="14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  <c r="T27" s="43" t="s">
        <v>15</v>
      </c>
      <c r="U27" s="44">
        <v>260</v>
      </c>
      <c r="V27" s="50">
        <v>340</v>
      </c>
      <c r="W27" s="27" t="s">
        <v>15</v>
      </c>
      <c r="X27" s="16">
        <f t="shared" si="0"/>
        <v>286</v>
      </c>
      <c r="Y27" s="1">
        <f t="shared" si="1"/>
        <v>300.3</v>
      </c>
      <c r="AA27" s="21"/>
      <c r="AB27" s="18"/>
    </row>
    <row r="28" spans="6:34" ht="13.5" thickBot="1" x14ac:dyDescent="0.25">
      <c r="F28" s="5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  <c r="T28" s="43" t="s">
        <v>85</v>
      </c>
      <c r="U28" s="44">
        <v>330</v>
      </c>
      <c r="W28" s="17"/>
      <c r="X28" s="16">
        <f>U28*1.1</f>
        <v>363.00000000000006</v>
      </c>
      <c r="Y28" s="1">
        <f t="shared" si="1"/>
        <v>381.15000000000009</v>
      </c>
      <c r="AA28" s="21"/>
      <c r="AB28" s="18"/>
    </row>
    <row r="29" spans="6:34" ht="13.5" thickBot="1" x14ac:dyDescent="0.25">
      <c r="F29" s="155" t="s">
        <v>219</v>
      </c>
      <c r="G29" s="156">
        <v>0.5</v>
      </c>
      <c r="H29" s="156">
        <v>0.5</v>
      </c>
      <c r="I29" s="156">
        <v>0.5</v>
      </c>
      <c r="J29" s="156">
        <v>0.5</v>
      </c>
      <c r="K29" s="156">
        <v>0.5</v>
      </c>
      <c r="L29" s="156">
        <v>0.5</v>
      </c>
      <c r="M29" s="156">
        <v>0.5</v>
      </c>
      <c r="N29" s="156">
        <v>0.5</v>
      </c>
      <c r="O29" s="156">
        <v>0.5</v>
      </c>
      <c r="P29" s="156">
        <v>0.5</v>
      </c>
      <c r="Q29" s="157">
        <v>0.5</v>
      </c>
      <c r="T29" s="43" t="s">
        <v>86</v>
      </c>
      <c r="U29" s="44">
        <v>295</v>
      </c>
      <c r="X29" s="1">
        <f>U29*1.1</f>
        <v>324.5</v>
      </c>
      <c r="Y29" s="1">
        <f t="shared" si="1"/>
        <v>340.72500000000002</v>
      </c>
      <c r="AA29" s="21"/>
      <c r="AB29" s="18"/>
    </row>
    <row r="30" spans="6:34" ht="13.5" thickBot="1" x14ac:dyDescent="0.25">
      <c r="F30" s="56" t="s">
        <v>129</v>
      </c>
      <c r="G30" s="57">
        <v>3</v>
      </c>
      <c r="H30" s="57">
        <v>3.5</v>
      </c>
      <c r="I30" s="57">
        <v>4</v>
      </c>
      <c r="J30" s="57">
        <v>4.5</v>
      </c>
      <c r="K30" s="57">
        <v>5</v>
      </c>
      <c r="L30" s="57">
        <v>3</v>
      </c>
      <c r="M30" s="57">
        <v>3.5</v>
      </c>
      <c r="N30" s="57">
        <v>3.5</v>
      </c>
      <c r="O30" s="57">
        <v>4.5</v>
      </c>
      <c r="P30" s="57">
        <v>3</v>
      </c>
      <c r="Q30" s="58">
        <v>4.5</v>
      </c>
      <c r="T30" s="45" t="s">
        <v>87</v>
      </c>
      <c r="U30" s="46">
        <v>355</v>
      </c>
      <c r="X30" s="1">
        <f>U30*1.1</f>
        <v>390.50000000000006</v>
      </c>
      <c r="Y30" s="1">
        <f t="shared" si="1"/>
        <v>410.02500000000009</v>
      </c>
      <c r="AA30" s="21"/>
      <c r="AB30" s="18"/>
    </row>
    <row r="31" spans="6:34" x14ac:dyDescent="0.2">
      <c r="F31" s="56" t="s">
        <v>122</v>
      </c>
      <c r="G31" s="57">
        <v>1.5</v>
      </c>
      <c r="H31" s="57">
        <v>2</v>
      </c>
      <c r="I31" s="57">
        <v>2.5</v>
      </c>
      <c r="J31" s="57">
        <v>2.5</v>
      </c>
      <c r="K31" s="57">
        <v>3</v>
      </c>
      <c r="L31" s="57">
        <v>1.5</v>
      </c>
      <c r="M31" s="57">
        <v>2</v>
      </c>
      <c r="N31" s="57">
        <v>2</v>
      </c>
      <c r="O31" s="57">
        <v>2.5</v>
      </c>
      <c r="P31" s="57">
        <v>1.5</v>
      </c>
      <c r="Q31" s="58">
        <v>2.5</v>
      </c>
    </row>
    <row r="32" spans="6:34" ht="13.5" thickBot="1" x14ac:dyDescent="0.25">
      <c r="F32" s="60" t="s">
        <v>126</v>
      </c>
      <c r="G32" s="61">
        <v>1</v>
      </c>
      <c r="H32" s="61">
        <v>1</v>
      </c>
      <c r="I32" s="61">
        <v>1</v>
      </c>
      <c r="J32" s="61">
        <v>1</v>
      </c>
      <c r="K32" s="61">
        <v>1.5</v>
      </c>
      <c r="L32" s="61">
        <v>1</v>
      </c>
      <c r="M32" s="61">
        <v>1</v>
      </c>
      <c r="N32" s="61">
        <v>1</v>
      </c>
      <c r="O32" s="61">
        <v>1.5</v>
      </c>
      <c r="P32" s="61">
        <v>1</v>
      </c>
      <c r="Q32" s="62">
        <v>1</v>
      </c>
    </row>
    <row r="33" spans="1:27" x14ac:dyDescent="0.2">
      <c r="F33" s="56" t="s">
        <v>149</v>
      </c>
      <c r="G33" s="57">
        <v>0.5</v>
      </c>
      <c r="H33" s="57">
        <v>0.5</v>
      </c>
      <c r="I33" s="57">
        <v>0.5</v>
      </c>
      <c r="J33" s="57">
        <v>0.5</v>
      </c>
      <c r="K33" s="57">
        <v>0.5</v>
      </c>
      <c r="L33" s="57">
        <v>0.5</v>
      </c>
      <c r="M33" s="57">
        <v>0.5</v>
      </c>
      <c r="N33" s="57">
        <v>0.5</v>
      </c>
      <c r="O33" s="57">
        <v>0.5</v>
      </c>
      <c r="P33" s="57">
        <v>0.5</v>
      </c>
      <c r="Q33" s="58">
        <v>0.5</v>
      </c>
    </row>
    <row r="34" spans="1:27" x14ac:dyDescent="0.2">
      <c r="F34" s="56" t="s">
        <v>130</v>
      </c>
      <c r="G34" s="57">
        <v>1.5</v>
      </c>
      <c r="H34" s="57">
        <v>2</v>
      </c>
      <c r="I34" s="57">
        <v>2.5</v>
      </c>
      <c r="J34" s="57">
        <v>2.5</v>
      </c>
      <c r="K34" s="57">
        <v>3</v>
      </c>
      <c r="L34" s="57">
        <v>1.5</v>
      </c>
      <c r="M34" s="57">
        <v>2</v>
      </c>
      <c r="N34" s="57">
        <v>2</v>
      </c>
      <c r="O34" s="57">
        <v>2.5</v>
      </c>
      <c r="P34" s="57">
        <v>1.5</v>
      </c>
      <c r="Q34" s="58">
        <v>2.5</v>
      </c>
    </row>
    <row r="35" spans="1:27" x14ac:dyDescent="0.2">
      <c r="F35" s="56" t="s">
        <v>139</v>
      </c>
      <c r="G35" s="57">
        <v>2</v>
      </c>
      <c r="H35" s="57">
        <v>2.5</v>
      </c>
      <c r="I35" s="57">
        <v>3</v>
      </c>
      <c r="J35" s="57">
        <v>3</v>
      </c>
      <c r="K35" s="57">
        <v>3.5</v>
      </c>
      <c r="L35" s="57">
        <v>2</v>
      </c>
      <c r="M35" s="57">
        <v>2.5</v>
      </c>
      <c r="N35" s="57">
        <v>2.5</v>
      </c>
      <c r="O35" s="57">
        <v>3</v>
      </c>
      <c r="P35" s="57">
        <v>2</v>
      </c>
      <c r="Q35" s="58">
        <v>3</v>
      </c>
    </row>
    <row r="36" spans="1:27" x14ac:dyDescent="0.2">
      <c r="F36" s="56" t="s">
        <v>131</v>
      </c>
      <c r="G36" s="57">
        <v>2</v>
      </c>
      <c r="H36" s="57">
        <v>2.5</v>
      </c>
      <c r="I36" s="57">
        <v>3</v>
      </c>
      <c r="J36" s="57">
        <v>3</v>
      </c>
      <c r="K36" s="57">
        <v>3.5</v>
      </c>
      <c r="L36" s="57">
        <v>2</v>
      </c>
      <c r="M36" s="57">
        <v>2.5</v>
      </c>
      <c r="N36" s="57">
        <v>2.5</v>
      </c>
      <c r="O36" s="57">
        <v>3</v>
      </c>
      <c r="P36" s="57">
        <v>2</v>
      </c>
      <c r="Q36" s="58">
        <v>3</v>
      </c>
    </row>
    <row r="37" spans="1:27" x14ac:dyDescent="0.2">
      <c r="F37" s="56" t="s">
        <v>132</v>
      </c>
      <c r="G37" s="57">
        <v>2</v>
      </c>
      <c r="H37" s="57">
        <v>2.5</v>
      </c>
      <c r="I37" s="57">
        <v>3</v>
      </c>
      <c r="J37" s="57">
        <v>3</v>
      </c>
      <c r="K37" s="57">
        <v>3.5</v>
      </c>
      <c r="L37" s="57">
        <v>2</v>
      </c>
      <c r="M37" s="57">
        <v>2.5</v>
      </c>
      <c r="N37" s="57">
        <v>2.5</v>
      </c>
      <c r="O37" s="57">
        <v>3</v>
      </c>
      <c r="P37" s="57">
        <v>2</v>
      </c>
      <c r="Q37" s="58">
        <v>3</v>
      </c>
      <c r="T37" s="18"/>
      <c r="U37" s="20"/>
      <c r="V37" s="8"/>
      <c r="W37" s="8"/>
      <c r="X37" s="8"/>
      <c r="Y37" s="8"/>
      <c r="Z37" s="8"/>
      <c r="AA37" s="8"/>
    </row>
    <row r="38" spans="1:27" x14ac:dyDescent="0.2">
      <c r="F38" s="56" t="s">
        <v>123</v>
      </c>
      <c r="G38" s="57">
        <v>2</v>
      </c>
      <c r="H38" s="57">
        <v>2.5</v>
      </c>
      <c r="I38" s="57">
        <v>3</v>
      </c>
      <c r="J38" s="57">
        <v>3</v>
      </c>
      <c r="K38" s="57">
        <v>3.5</v>
      </c>
      <c r="L38" s="57">
        <v>2</v>
      </c>
      <c r="M38" s="57">
        <v>2.5</v>
      </c>
      <c r="N38" s="57">
        <v>2.5</v>
      </c>
      <c r="O38" s="57">
        <v>3</v>
      </c>
      <c r="P38" s="57">
        <v>2</v>
      </c>
      <c r="Q38" s="58">
        <v>3</v>
      </c>
      <c r="T38" s="21"/>
      <c r="U38" s="18"/>
      <c r="V38" s="8"/>
      <c r="W38" s="8"/>
      <c r="X38" s="8"/>
      <c r="Y38" s="8"/>
      <c r="Z38" s="8"/>
      <c r="AA38" s="8"/>
    </row>
    <row r="39" spans="1:27" x14ac:dyDescent="0.2">
      <c r="F39" s="56" t="s">
        <v>101</v>
      </c>
      <c r="G39" s="57">
        <v>1.5</v>
      </c>
      <c r="H39" s="57">
        <v>2</v>
      </c>
      <c r="I39" s="57">
        <v>2.5</v>
      </c>
      <c r="J39" s="57">
        <v>2.5</v>
      </c>
      <c r="K39" s="57">
        <v>3</v>
      </c>
      <c r="L39" s="57">
        <v>1.5</v>
      </c>
      <c r="M39" s="57">
        <v>2</v>
      </c>
      <c r="N39" s="57">
        <v>2</v>
      </c>
      <c r="O39" s="57">
        <v>2.5</v>
      </c>
      <c r="P39" s="57">
        <v>1.5</v>
      </c>
      <c r="Q39" s="58">
        <v>2.5</v>
      </c>
      <c r="T39" s="21"/>
      <c r="U39" s="18"/>
      <c r="V39" s="8"/>
      <c r="W39" s="8"/>
      <c r="X39" s="8"/>
      <c r="Y39" s="8"/>
      <c r="Z39" s="8"/>
      <c r="AA39" s="8"/>
    </row>
    <row r="40" spans="1:27" x14ac:dyDescent="0.2">
      <c r="C40" s="1" t="s">
        <v>21</v>
      </c>
      <c r="D40" s="8">
        <v>0.2</v>
      </c>
      <c r="F40" s="5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8"/>
      <c r="T40" s="21"/>
      <c r="U40" s="18"/>
      <c r="V40" s="8"/>
      <c r="W40" s="8"/>
      <c r="X40" s="8"/>
      <c r="Y40" s="8"/>
      <c r="Z40" s="8"/>
      <c r="AA40" s="8"/>
    </row>
    <row r="41" spans="1:27" x14ac:dyDescent="0.2">
      <c r="C41" s="1" t="s">
        <v>22</v>
      </c>
      <c r="D41" s="8">
        <v>0.2</v>
      </c>
      <c r="F41" s="56" t="s">
        <v>173</v>
      </c>
      <c r="G41" s="57">
        <v>1.5</v>
      </c>
      <c r="H41" s="57">
        <v>2</v>
      </c>
      <c r="I41" s="57">
        <v>2.5</v>
      </c>
      <c r="J41" s="57">
        <v>2.5</v>
      </c>
      <c r="K41" s="57">
        <v>3</v>
      </c>
      <c r="L41" s="57">
        <v>1.5</v>
      </c>
      <c r="M41" s="57">
        <v>2</v>
      </c>
      <c r="N41" s="57">
        <v>2</v>
      </c>
      <c r="O41" s="57">
        <v>2.5</v>
      </c>
      <c r="P41" s="57">
        <v>1.5</v>
      </c>
      <c r="Q41" s="58">
        <v>2.5</v>
      </c>
      <c r="T41" s="21"/>
      <c r="U41" s="18"/>
      <c r="V41" s="8"/>
      <c r="W41" s="8"/>
      <c r="X41" s="8"/>
      <c r="Y41" s="8"/>
      <c r="Z41" s="8"/>
      <c r="AA41" s="8"/>
    </row>
    <row r="42" spans="1:27" x14ac:dyDescent="0.2">
      <c r="F42" s="5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8"/>
      <c r="T42" s="21"/>
      <c r="U42" s="18"/>
      <c r="V42" s="8"/>
      <c r="W42" s="8"/>
      <c r="X42" s="8"/>
      <c r="Y42" s="8"/>
      <c r="Z42" s="8"/>
      <c r="AA42" s="8"/>
    </row>
    <row r="43" spans="1:27" x14ac:dyDescent="0.2">
      <c r="F43" s="56" t="s">
        <v>116</v>
      </c>
      <c r="G43" s="57">
        <v>2.5</v>
      </c>
      <c r="H43" s="57">
        <v>3</v>
      </c>
      <c r="I43" s="57">
        <v>3.5</v>
      </c>
      <c r="J43" s="57">
        <v>3.5</v>
      </c>
      <c r="K43" s="57">
        <v>4</v>
      </c>
      <c r="L43" s="57">
        <v>2.5</v>
      </c>
      <c r="M43" s="57">
        <v>3</v>
      </c>
      <c r="N43" s="57">
        <v>3</v>
      </c>
      <c r="O43" s="57">
        <v>4</v>
      </c>
      <c r="P43" s="57">
        <v>2.5</v>
      </c>
      <c r="Q43" s="58">
        <v>3.5</v>
      </c>
      <c r="T43" s="21"/>
      <c r="U43" s="18"/>
      <c r="V43" s="8"/>
      <c r="W43" s="8"/>
      <c r="X43" s="8"/>
      <c r="Y43" s="8"/>
      <c r="Z43" s="8"/>
      <c r="AA43" s="8"/>
    </row>
    <row r="44" spans="1:27" x14ac:dyDescent="0.2">
      <c r="A44" s="1" t="s">
        <v>19</v>
      </c>
      <c r="F44" s="56" t="s">
        <v>133</v>
      </c>
      <c r="G44" s="57">
        <v>5.5</v>
      </c>
      <c r="H44" s="57">
        <v>7</v>
      </c>
      <c r="I44" s="57">
        <v>8</v>
      </c>
      <c r="J44" s="57">
        <v>8.5</v>
      </c>
      <c r="K44" s="57">
        <v>9.5</v>
      </c>
      <c r="L44" s="57">
        <v>5.5</v>
      </c>
      <c r="M44" s="57">
        <v>6.5</v>
      </c>
      <c r="N44" s="57">
        <v>7</v>
      </c>
      <c r="O44" s="57">
        <v>9</v>
      </c>
      <c r="P44" s="57">
        <v>5.5</v>
      </c>
      <c r="Q44" s="58">
        <v>8.5</v>
      </c>
      <c r="T44" s="21"/>
      <c r="U44" s="18"/>
    </row>
    <row r="45" spans="1:27" x14ac:dyDescent="0.2">
      <c r="A45" s="4" t="s">
        <v>9</v>
      </c>
      <c r="F45" s="56" t="s">
        <v>82</v>
      </c>
      <c r="G45" s="57">
        <v>5</v>
      </c>
      <c r="H45" s="57">
        <v>6</v>
      </c>
      <c r="I45" s="57">
        <v>7</v>
      </c>
      <c r="J45" s="57">
        <v>7.5</v>
      </c>
      <c r="K45" s="57">
        <v>8.5</v>
      </c>
      <c r="L45" s="57">
        <v>5</v>
      </c>
      <c r="M45" s="57">
        <v>5.5</v>
      </c>
      <c r="N45" s="57">
        <v>6</v>
      </c>
      <c r="O45" s="57">
        <v>7.5</v>
      </c>
      <c r="P45" s="57">
        <v>5</v>
      </c>
      <c r="Q45" s="58">
        <v>7.5</v>
      </c>
      <c r="T45" s="21"/>
      <c r="U45" s="18"/>
      <c r="V45" s="10"/>
      <c r="W45" s="10"/>
      <c r="X45" s="10"/>
      <c r="Y45" s="10"/>
      <c r="Z45" s="10"/>
      <c r="AA45" s="10"/>
    </row>
    <row r="46" spans="1:27" x14ac:dyDescent="0.2">
      <c r="A46" s="5" t="s">
        <v>10</v>
      </c>
      <c r="F46" s="63" t="s">
        <v>44</v>
      </c>
      <c r="G46" s="57">
        <v>5</v>
      </c>
      <c r="H46" s="57">
        <v>6.5</v>
      </c>
      <c r="I46" s="57">
        <v>7.5</v>
      </c>
      <c r="J46" s="57">
        <v>8</v>
      </c>
      <c r="K46" s="57">
        <v>9</v>
      </c>
      <c r="L46" s="57">
        <v>5</v>
      </c>
      <c r="M46" s="57">
        <v>6</v>
      </c>
      <c r="N46" s="57">
        <v>6.5</v>
      </c>
      <c r="O46" s="57">
        <v>8</v>
      </c>
      <c r="P46" s="57">
        <v>5</v>
      </c>
      <c r="Q46" s="58">
        <v>8</v>
      </c>
      <c r="T46" s="21"/>
      <c r="U46" s="18"/>
      <c r="V46" s="10"/>
      <c r="W46" s="10"/>
      <c r="X46" s="10"/>
      <c r="Y46" s="10"/>
      <c r="Z46" s="10"/>
      <c r="AA46" s="10"/>
    </row>
    <row r="47" spans="1:27" ht="13.5" thickBot="1" x14ac:dyDescent="0.25">
      <c r="A47" s="5" t="s">
        <v>11</v>
      </c>
      <c r="F47" s="136" t="s">
        <v>124</v>
      </c>
      <c r="G47" s="57">
        <v>3</v>
      </c>
      <c r="H47" s="57">
        <v>4</v>
      </c>
      <c r="I47" s="57">
        <v>4.5</v>
      </c>
      <c r="J47" s="57">
        <v>5</v>
      </c>
      <c r="K47" s="57">
        <v>5.5</v>
      </c>
      <c r="L47" s="57">
        <v>3</v>
      </c>
      <c r="M47" s="57">
        <v>3.5</v>
      </c>
      <c r="N47" s="57">
        <v>4</v>
      </c>
      <c r="O47" s="57">
        <v>5</v>
      </c>
      <c r="P47" s="57">
        <v>3</v>
      </c>
      <c r="Q47" s="58">
        <v>5</v>
      </c>
      <c r="T47" s="21"/>
      <c r="U47" s="18"/>
      <c r="V47" s="10"/>
      <c r="W47" s="10"/>
      <c r="X47" s="10"/>
      <c r="Y47" s="10"/>
      <c r="Z47" s="10"/>
      <c r="AA47" s="10"/>
    </row>
    <row r="48" spans="1:27" x14ac:dyDescent="0.2">
      <c r="A48" s="5" t="s">
        <v>12</v>
      </c>
      <c r="F48" s="138" t="s">
        <v>150</v>
      </c>
      <c r="G48" s="139">
        <v>0.5</v>
      </c>
      <c r="H48" s="139">
        <v>0.5</v>
      </c>
      <c r="I48" s="139">
        <v>0.5</v>
      </c>
      <c r="J48" s="139">
        <v>0.5</v>
      </c>
      <c r="K48" s="139">
        <v>0.5</v>
      </c>
      <c r="L48" s="139">
        <v>0.5</v>
      </c>
      <c r="M48" s="139">
        <v>0.5</v>
      </c>
      <c r="N48" s="139">
        <v>0.5</v>
      </c>
      <c r="O48" s="139">
        <v>0.5</v>
      </c>
      <c r="P48" s="139">
        <v>0.5</v>
      </c>
      <c r="Q48" s="140">
        <v>0.5</v>
      </c>
      <c r="U48" s="10"/>
      <c r="V48" s="10"/>
      <c r="W48" s="10"/>
      <c r="X48" s="10"/>
      <c r="Y48" s="10"/>
      <c r="Z48" s="10"/>
      <c r="AA48" s="10"/>
    </row>
    <row r="49" spans="1:25" x14ac:dyDescent="0.2">
      <c r="A49" s="5" t="s">
        <v>13</v>
      </c>
      <c r="F49" s="141" t="s">
        <v>134</v>
      </c>
      <c r="G49" s="137">
        <v>1.5</v>
      </c>
      <c r="H49" s="137">
        <v>2</v>
      </c>
      <c r="I49" s="137">
        <v>2.5</v>
      </c>
      <c r="J49" s="137">
        <v>2.5</v>
      </c>
      <c r="K49" s="137">
        <v>3</v>
      </c>
      <c r="L49" s="137">
        <v>1.5</v>
      </c>
      <c r="M49" s="137">
        <v>2</v>
      </c>
      <c r="N49" s="137">
        <v>2</v>
      </c>
      <c r="O49" s="137">
        <v>2.5</v>
      </c>
      <c r="P49" s="137">
        <v>1.5</v>
      </c>
      <c r="Q49" s="142">
        <v>2.5</v>
      </c>
      <c r="V49" s="18"/>
      <c r="W49" s="18"/>
      <c r="X49" s="18"/>
      <c r="Y49" s="18"/>
    </row>
    <row r="50" spans="1:25" x14ac:dyDescent="0.2">
      <c r="A50" s="5" t="s">
        <v>14</v>
      </c>
      <c r="F50" s="141" t="s">
        <v>140</v>
      </c>
      <c r="G50" s="137">
        <v>2</v>
      </c>
      <c r="H50" s="137">
        <v>2.5</v>
      </c>
      <c r="I50" s="137">
        <v>3</v>
      </c>
      <c r="J50" s="137">
        <v>3</v>
      </c>
      <c r="K50" s="137">
        <v>3.5</v>
      </c>
      <c r="L50" s="137">
        <v>2</v>
      </c>
      <c r="M50" s="137">
        <v>2.5</v>
      </c>
      <c r="N50" s="137">
        <v>2.5</v>
      </c>
      <c r="O50" s="137">
        <v>3</v>
      </c>
      <c r="P50" s="137">
        <v>2</v>
      </c>
      <c r="Q50" s="142">
        <v>3</v>
      </c>
    </row>
    <row r="51" spans="1:25" x14ac:dyDescent="0.2">
      <c r="A51" s="5" t="s">
        <v>15</v>
      </c>
      <c r="F51" s="141" t="s">
        <v>135</v>
      </c>
      <c r="G51" s="137">
        <v>2</v>
      </c>
      <c r="H51" s="137">
        <v>2.5</v>
      </c>
      <c r="I51" s="137">
        <v>3</v>
      </c>
      <c r="J51" s="137">
        <v>3</v>
      </c>
      <c r="K51" s="137">
        <v>3.5</v>
      </c>
      <c r="L51" s="137">
        <v>2</v>
      </c>
      <c r="M51" s="137">
        <v>2.5</v>
      </c>
      <c r="N51" s="137">
        <v>2.5</v>
      </c>
      <c r="O51" s="137">
        <v>3</v>
      </c>
      <c r="P51" s="137">
        <v>2</v>
      </c>
      <c r="Q51" s="142">
        <v>3</v>
      </c>
    </row>
    <row r="52" spans="1:25" x14ac:dyDescent="0.2">
      <c r="A52" s="5" t="s">
        <v>16</v>
      </c>
      <c r="F52" s="141" t="s">
        <v>136</v>
      </c>
      <c r="G52" s="137">
        <v>2</v>
      </c>
      <c r="H52" s="137">
        <v>2.5</v>
      </c>
      <c r="I52" s="137">
        <v>3</v>
      </c>
      <c r="J52" s="137">
        <v>3</v>
      </c>
      <c r="K52" s="137">
        <v>3.5</v>
      </c>
      <c r="L52" s="137">
        <v>2</v>
      </c>
      <c r="M52" s="137">
        <v>2.5</v>
      </c>
      <c r="N52" s="137">
        <v>2.5</v>
      </c>
      <c r="O52" s="137">
        <v>3</v>
      </c>
      <c r="P52" s="137">
        <v>2</v>
      </c>
      <c r="Q52" s="142">
        <v>3</v>
      </c>
    </row>
    <row r="53" spans="1:25" x14ac:dyDescent="0.2">
      <c r="A53" s="5" t="s">
        <v>17</v>
      </c>
      <c r="F53" s="143" t="s">
        <v>57</v>
      </c>
      <c r="G53" s="137">
        <v>2</v>
      </c>
      <c r="H53" s="137">
        <v>2.5</v>
      </c>
      <c r="I53" s="137">
        <v>3</v>
      </c>
      <c r="J53" s="137">
        <v>3</v>
      </c>
      <c r="K53" s="137">
        <v>3.5</v>
      </c>
      <c r="L53" s="137">
        <v>2</v>
      </c>
      <c r="M53" s="137">
        <v>2.5</v>
      </c>
      <c r="N53" s="137">
        <v>2.5</v>
      </c>
      <c r="O53" s="137">
        <v>3</v>
      </c>
      <c r="P53" s="137">
        <v>2</v>
      </c>
      <c r="Q53" s="142">
        <v>3</v>
      </c>
    </row>
    <row r="54" spans="1:25" x14ac:dyDescent="0.2">
      <c r="A54" s="5" t="s">
        <v>18</v>
      </c>
      <c r="F54" s="143" t="s">
        <v>58</v>
      </c>
      <c r="G54" s="137">
        <v>2</v>
      </c>
      <c r="H54" s="137">
        <v>2.5</v>
      </c>
      <c r="I54" s="137">
        <v>3</v>
      </c>
      <c r="J54" s="137">
        <v>3</v>
      </c>
      <c r="K54" s="137">
        <v>3.5</v>
      </c>
      <c r="L54" s="137">
        <v>2</v>
      </c>
      <c r="M54" s="137">
        <v>2.5</v>
      </c>
      <c r="N54" s="137">
        <v>2.5</v>
      </c>
      <c r="O54" s="137">
        <v>3</v>
      </c>
      <c r="P54" s="137">
        <v>2</v>
      </c>
      <c r="Q54" s="142">
        <v>3</v>
      </c>
    </row>
    <row r="55" spans="1:25" x14ac:dyDescent="0.2">
      <c r="C55" s="14"/>
      <c r="F55" s="141" t="s">
        <v>137</v>
      </c>
      <c r="G55" s="137">
        <v>3</v>
      </c>
      <c r="H55" s="137">
        <v>3.5</v>
      </c>
      <c r="I55" s="137">
        <v>4</v>
      </c>
      <c r="J55" s="137">
        <v>4.5</v>
      </c>
      <c r="K55" s="137">
        <v>5</v>
      </c>
      <c r="L55" s="137">
        <v>3</v>
      </c>
      <c r="M55" s="137">
        <v>3.5</v>
      </c>
      <c r="N55" s="137">
        <v>3.5</v>
      </c>
      <c r="O55" s="137">
        <v>4.5</v>
      </c>
      <c r="P55" s="137">
        <v>3</v>
      </c>
      <c r="Q55" s="142">
        <v>4.5</v>
      </c>
    </row>
    <row r="56" spans="1:25" x14ac:dyDescent="0.2">
      <c r="A56" s="14" t="s">
        <v>23</v>
      </c>
      <c r="B56" s="14"/>
      <c r="D56" s="14"/>
      <c r="F56" s="141" t="s">
        <v>138</v>
      </c>
      <c r="G56" s="137">
        <v>5.5</v>
      </c>
      <c r="H56" s="137">
        <v>7</v>
      </c>
      <c r="I56" s="137">
        <v>8</v>
      </c>
      <c r="J56" s="137">
        <v>8.5</v>
      </c>
      <c r="K56" s="137">
        <v>9.5</v>
      </c>
      <c r="L56" s="137">
        <v>5.5</v>
      </c>
      <c r="M56" s="137">
        <v>6.5</v>
      </c>
      <c r="N56" s="137">
        <v>7</v>
      </c>
      <c r="O56" s="137">
        <v>9</v>
      </c>
      <c r="P56" s="137">
        <v>5.5</v>
      </c>
      <c r="Q56" s="142">
        <v>8.5</v>
      </c>
    </row>
    <row r="57" spans="1:25" x14ac:dyDescent="0.2">
      <c r="F57" s="141" t="s">
        <v>117</v>
      </c>
      <c r="G57" s="137">
        <v>5</v>
      </c>
      <c r="H57" s="137">
        <v>6.5</v>
      </c>
      <c r="I57" s="137">
        <v>7.5</v>
      </c>
      <c r="J57" s="137">
        <v>8</v>
      </c>
      <c r="K57" s="137">
        <v>9</v>
      </c>
      <c r="L57" s="137">
        <v>5</v>
      </c>
      <c r="M57" s="137">
        <v>6</v>
      </c>
      <c r="N57" s="137">
        <v>6.5</v>
      </c>
      <c r="O57" s="137">
        <v>8</v>
      </c>
      <c r="P57" s="137">
        <v>5</v>
      </c>
      <c r="Q57" s="142">
        <v>8</v>
      </c>
    </row>
    <row r="58" spans="1:25" ht="13.5" thickBot="1" x14ac:dyDescent="0.25">
      <c r="A58" s="1" t="s">
        <v>25</v>
      </c>
      <c r="F58" s="144" t="s">
        <v>151</v>
      </c>
      <c r="G58" s="145">
        <v>3.5</v>
      </c>
      <c r="H58" s="145">
        <v>4.5</v>
      </c>
      <c r="I58" s="145">
        <v>5</v>
      </c>
      <c r="J58" s="145">
        <v>5.5</v>
      </c>
      <c r="K58" s="145">
        <v>6</v>
      </c>
      <c r="L58" s="145">
        <v>3.5</v>
      </c>
      <c r="M58" s="145">
        <v>4</v>
      </c>
      <c r="N58" s="145">
        <v>4.5</v>
      </c>
      <c r="O58" s="145">
        <v>5.5</v>
      </c>
      <c r="P58" s="145">
        <v>3.5</v>
      </c>
      <c r="Q58" s="146">
        <v>5.5</v>
      </c>
    </row>
    <row r="59" spans="1:25" x14ac:dyDescent="0.2">
      <c r="A59" s="8">
        <v>0</v>
      </c>
      <c r="F59" s="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25" x14ac:dyDescent="0.2">
      <c r="A60" s="8">
        <v>0.05</v>
      </c>
      <c r="F60" s="23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25" x14ac:dyDescent="0.2">
      <c r="F61" s="23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25" x14ac:dyDescent="0.2">
      <c r="A62" s="1" t="s">
        <v>26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25" x14ac:dyDescent="0.2">
      <c r="A63" s="8">
        <v>0</v>
      </c>
      <c r="F63" s="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25" x14ac:dyDescent="0.2">
      <c r="A64" s="8">
        <v>0.01</v>
      </c>
      <c r="F64" s="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x14ac:dyDescent="0.2">
      <c r="A65" s="8">
        <v>0.02</v>
      </c>
      <c r="F65" s="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x14ac:dyDescent="0.2">
      <c r="A66" s="8">
        <v>0.03</v>
      </c>
      <c r="F66" s="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x14ac:dyDescent="0.2">
      <c r="A67" s="8">
        <v>0.04</v>
      </c>
      <c r="F67" s="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x14ac:dyDescent="0.2">
      <c r="A68" s="8">
        <v>0.05</v>
      </c>
      <c r="F68" s="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x14ac:dyDescent="0.2">
      <c r="A69" s="8">
        <v>0.06</v>
      </c>
      <c r="F69" s="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x14ac:dyDescent="0.2">
      <c r="A70" s="8">
        <v>7.0000000000000007E-2</v>
      </c>
      <c r="F70" s="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x14ac:dyDescent="0.2">
      <c r="A71" s="8">
        <v>0.08</v>
      </c>
      <c r="F71" s="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x14ac:dyDescent="0.2">
      <c r="A72" s="8">
        <v>0.09</v>
      </c>
      <c r="F72" s="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x14ac:dyDescent="0.2">
      <c r="A73" s="8">
        <v>0.1</v>
      </c>
      <c r="F73" s="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x14ac:dyDescent="0.2">
      <c r="A74" s="8">
        <v>0.12</v>
      </c>
      <c r="F74" s="6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x14ac:dyDescent="0.2">
      <c r="A75" s="8">
        <v>0.13</v>
      </c>
      <c r="F75" s="6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x14ac:dyDescent="0.2">
      <c r="A76" s="8">
        <v>0.14000000000000001</v>
      </c>
      <c r="F76" s="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ht="13.5" thickBot="1" x14ac:dyDescent="0.25">
      <c r="A77" s="8">
        <v>0.15</v>
      </c>
      <c r="F77" s="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ht="14.25" thickTop="1" thickBot="1" x14ac:dyDescent="0.25">
      <c r="A78" s="1" t="s">
        <v>27</v>
      </c>
      <c r="F78" s="65" t="s">
        <v>32</v>
      </c>
      <c r="G78" s="7" t="s">
        <v>10</v>
      </c>
      <c r="H78" s="7" t="s">
        <v>11</v>
      </c>
      <c r="I78" s="7" t="s">
        <v>12</v>
      </c>
      <c r="J78" s="7" t="s">
        <v>13</v>
      </c>
      <c r="K78" s="7" t="s">
        <v>15</v>
      </c>
      <c r="L78" s="7" t="s">
        <v>16</v>
      </c>
      <c r="M78" s="7" t="s">
        <v>18</v>
      </c>
      <c r="N78" s="7" t="s">
        <v>85</v>
      </c>
      <c r="O78" s="7" t="s">
        <v>86</v>
      </c>
      <c r="P78" s="7" t="s">
        <v>87</v>
      </c>
      <c r="Q78" s="7" t="s">
        <v>96</v>
      </c>
    </row>
    <row r="79" spans="1:17" x14ac:dyDescent="0.2">
      <c r="A79" s="8">
        <v>0</v>
      </c>
      <c r="F79" s="66" t="s">
        <v>99</v>
      </c>
      <c r="G79" s="102">
        <v>0.1</v>
      </c>
      <c r="H79" s="129">
        <v>0.1</v>
      </c>
      <c r="I79" s="129">
        <v>0.1</v>
      </c>
      <c r="J79" s="129">
        <v>0.1</v>
      </c>
      <c r="K79" s="129">
        <v>0.1</v>
      </c>
      <c r="L79" s="129">
        <v>0.1</v>
      </c>
      <c r="M79" s="129">
        <v>0.1</v>
      </c>
      <c r="N79" s="129">
        <v>0.1</v>
      </c>
      <c r="O79" s="129">
        <v>0.1</v>
      </c>
      <c r="P79" s="129">
        <v>0.1</v>
      </c>
      <c r="Q79" s="130">
        <v>0.1</v>
      </c>
    </row>
    <row r="80" spans="1:17" x14ac:dyDescent="0.2">
      <c r="A80" s="8">
        <v>0.03</v>
      </c>
      <c r="F80" s="68" t="s">
        <v>208</v>
      </c>
      <c r="G80" s="104">
        <v>0.1</v>
      </c>
      <c r="H80" s="131">
        <v>0.1</v>
      </c>
      <c r="I80" s="131">
        <v>0.1</v>
      </c>
      <c r="J80" s="131">
        <v>0.1</v>
      </c>
      <c r="K80" s="131">
        <v>0.1</v>
      </c>
      <c r="L80" s="131">
        <v>0.1</v>
      </c>
      <c r="M80" s="131">
        <v>0.1</v>
      </c>
      <c r="N80" s="131">
        <v>0.1</v>
      </c>
      <c r="O80" s="131">
        <v>0.1</v>
      </c>
      <c r="P80" s="131">
        <v>0.1</v>
      </c>
      <c r="Q80" s="132">
        <v>0.1</v>
      </c>
    </row>
    <row r="81" spans="1:17" x14ac:dyDescent="0.2">
      <c r="A81" s="8">
        <v>0.05</v>
      </c>
      <c r="F81" s="68" t="s">
        <v>181</v>
      </c>
      <c r="G81" s="104">
        <v>0.1</v>
      </c>
      <c r="H81" s="131">
        <v>0.1</v>
      </c>
      <c r="I81" s="131">
        <v>0.2</v>
      </c>
      <c r="J81" s="131">
        <v>0.1</v>
      </c>
      <c r="K81" s="131">
        <v>0.1</v>
      </c>
      <c r="L81" s="131">
        <v>0.2</v>
      </c>
      <c r="M81" s="131">
        <v>0.2</v>
      </c>
      <c r="N81" s="131">
        <v>0.1</v>
      </c>
      <c r="O81" s="131">
        <v>0.1</v>
      </c>
      <c r="P81" s="131">
        <v>0.2</v>
      </c>
      <c r="Q81" s="132">
        <v>0.1</v>
      </c>
    </row>
    <row r="82" spans="1:17" x14ac:dyDescent="0.2">
      <c r="A82" s="8">
        <v>0.08</v>
      </c>
      <c r="F82" s="72" t="s">
        <v>152</v>
      </c>
      <c r="G82" s="104">
        <v>0.2</v>
      </c>
      <c r="H82" s="131">
        <v>0.2</v>
      </c>
      <c r="I82" s="131">
        <v>0.3</v>
      </c>
      <c r="J82" s="131">
        <v>0.2</v>
      </c>
      <c r="K82" s="131">
        <v>0.2</v>
      </c>
      <c r="L82" s="131">
        <v>0.4</v>
      </c>
      <c r="M82" s="131">
        <v>0.5</v>
      </c>
      <c r="N82" s="131">
        <v>0.2</v>
      </c>
      <c r="O82" s="131">
        <v>0.1</v>
      </c>
      <c r="P82" s="131">
        <v>0.4</v>
      </c>
      <c r="Q82" s="132">
        <v>0.1</v>
      </c>
    </row>
    <row r="83" spans="1:17" x14ac:dyDescent="0.2">
      <c r="A83" s="8">
        <v>0.09</v>
      </c>
      <c r="F83" s="72" t="s">
        <v>182</v>
      </c>
      <c r="G83" s="104">
        <v>0.1</v>
      </c>
      <c r="H83" s="131">
        <v>0.1</v>
      </c>
      <c r="I83" s="131">
        <v>0.1</v>
      </c>
      <c r="J83" s="131">
        <v>0.1</v>
      </c>
      <c r="K83" s="131">
        <v>0.1</v>
      </c>
      <c r="L83" s="131">
        <v>0.1</v>
      </c>
      <c r="M83" s="131">
        <v>0.1</v>
      </c>
      <c r="N83" s="131">
        <v>0.1</v>
      </c>
      <c r="O83" s="131">
        <v>0.1</v>
      </c>
      <c r="P83" s="131">
        <v>0.1</v>
      </c>
      <c r="Q83" s="132">
        <v>0.1</v>
      </c>
    </row>
    <row r="84" spans="1:17" x14ac:dyDescent="0.2">
      <c r="A84" s="8">
        <v>0.1</v>
      </c>
      <c r="F84" s="72" t="s">
        <v>209</v>
      </c>
      <c r="G84" s="104">
        <v>0.2</v>
      </c>
      <c r="H84" s="131">
        <v>0.2</v>
      </c>
      <c r="I84" s="131">
        <v>0.2</v>
      </c>
      <c r="J84" s="131">
        <v>0.3</v>
      </c>
      <c r="K84" s="131">
        <v>0.3</v>
      </c>
      <c r="L84" s="131">
        <v>0.2</v>
      </c>
      <c r="M84" s="131">
        <v>0.2</v>
      </c>
      <c r="N84" s="131">
        <v>0.2</v>
      </c>
      <c r="O84" s="131">
        <v>0.3</v>
      </c>
      <c r="P84" s="131">
        <v>0.2</v>
      </c>
      <c r="Q84" s="132">
        <v>0.4</v>
      </c>
    </row>
    <row r="85" spans="1:17" x14ac:dyDescent="0.2">
      <c r="A85" s="8"/>
      <c r="F85" s="68" t="s">
        <v>210</v>
      </c>
      <c r="G85" s="104">
        <v>0.2</v>
      </c>
      <c r="H85" s="131">
        <v>0.4</v>
      </c>
      <c r="I85" s="131">
        <v>0.3</v>
      </c>
      <c r="J85" s="131">
        <v>0.2</v>
      </c>
      <c r="K85" s="131">
        <v>0.2</v>
      </c>
      <c r="L85" s="131">
        <v>0.5</v>
      </c>
      <c r="M85" s="131">
        <v>0.5</v>
      </c>
      <c r="N85" s="131">
        <v>0.5</v>
      </c>
      <c r="O85" s="131">
        <v>0.2</v>
      </c>
      <c r="P85" s="131">
        <v>0.6</v>
      </c>
      <c r="Q85" s="132">
        <v>0.2</v>
      </c>
    </row>
    <row r="86" spans="1:17" x14ac:dyDescent="0.2">
      <c r="F86" s="73" t="s">
        <v>211</v>
      </c>
      <c r="G86" s="104">
        <v>0.4</v>
      </c>
      <c r="H86" s="131">
        <v>0.5</v>
      </c>
      <c r="I86" s="131">
        <v>0.6</v>
      </c>
      <c r="J86" s="131">
        <v>0.3</v>
      </c>
      <c r="K86" s="131">
        <v>0.3</v>
      </c>
      <c r="L86" s="131">
        <v>0.6</v>
      </c>
      <c r="M86" s="131">
        <v>0.7</v>
      </c>
      <c r="N86" s="131">
        <v>0.5</v>
      </c>
      <c r="O86" s="131">
        <v>0.2</v>
      </c>
      <c r="P86" s="131">
        <v>0.7</v>
      </c>
      <c r="Q86" s="132">
        <v>0.4</v>
      </c>
    </row>
    <row r="87" spans="1:17" x14ac:dyDescent="0.2">
      <c r="A87" s="1" t="s">
        <v>28</v>
      </c>
      <c r="F87" s="73" t="s">
        <v>212</v>
      </c>
      <c r="G87" s="104">
        <v>0.4</v>
      </c>
      <c r="H87" s="131">
        <v>0.4</v>
      </c>
      <c r="I87" s="131">
        <v>0.3</v>
      </c>
      <c r="J87" s="131">
        <v>0.3</v>
      </c>
      <c r="K87" s="131">
        <v>0.3</v>
      </c>
      <c r="L87" s="131">
        <v>0.5</v>
      </c>
      <c r="M87" s="131">
        <v>0.5</v>
      </c>
      <c r="N87" s="131">
        <v>0.5</v>
      </c>
      <c r="O87" s="131">
        <v>0.3</v>
      </c>
      <c r="P87" s="131">
        <v>0.5</v>
      </c>
      <c r="Q87" s="132">
        <v>0.4</v>
      </c>
    </row>
    <row r="88" spans="1:17" x14ac:dyDescent="0.2">
      <c r="A88" s="8">
        <v>0</v>
      </c>
      <c r="F88" s="68" t="s">
        <v>183</v>
      </c>
      <c r="G88" s="104">
        <v>0.2</v>
      </c>
      <c r="H88" s="131">
        <v>0.4</v>
      </c>
      <c r="I88" s="131">
        <v>0.5</v>
      </c>
      <c r="J88" s="131">
        <v>0.3</v>
      </c>
      <c r="K88" s="131">
        <v>0.3</v>
      </c>
      <c r="L88" s="131">
        <v>0.4</v>
      </c>
      <c r="M88" s="131">
        <v>0.5</v>
      </c>
      <c r="N88" s="131">
        <v>0.4</v>
      </c>
      <c r="O88" s="131">
        <v>0.3</v>
      </c>
      <c r="P88" s="131">
        <v>0.5</v>
      </c>
      <c r="Q88" s="132">
        <v>0.4</v>
      </c>
    </row>
    <row r="89" spans="1:17" x14ac:dyDescent="0.2">
      <c r="A89" s="8">
        <v>0.08</v>
      </c>
      <c r="F89" s="74" t="s">
        <v>213</v>
      </c>
      <c r="G89" s="104">
        <v>0.4</v>
      </c>
      <c r="H89" s="131">
        <v>0.5</v>
      </c>
      <c r="I89" s="131">
        <v>0.5</v>
      </c>
      <c r="J89" s="131">
        <v>0.3</v>
      </c>
      <c r="K89" s="131">
        <v>0.4</v>
      </c>
      <c r="L89" s="131">
        <v>0.5</v>
      </c>
      <c r="M89" s="131">
        <v>0.6</v>
      </c>
      <c r="N89" s="131">
        <v>0.5</v>
      </c>
      <c r="O89" s="131">
        <v>0.3</v>
      </c>
      <c r="P89" s="131">
        <v>0.5</v>
      </c>
      <c r="Q89" s="132">
        <v>0.3</v>
      </c>
    </row>
    <row r="90" spans="1:17" x14ac:dyDescent="0.2">
      <c r="A90" s="8">
        <v>0.1</v>
      </c>
      <c r="F90" s="75" t="s">
        <v>184</v>
      </c>
      <c r="G90" s="104">
        <v>0.4</v>
      </c>
      <c r="H90" s="131">
        <v>0.5</v>
      </c>
      <c r="I90" s="131">
        <v>0.6</v>
      </c>
      <c r="J90" s="131">
        <v>0.3</v>
      </c>
      <c r="K90" s="131">
        <v>0.4</v>
      </c>
      <c r="L90" s="131">
        <v>0.5</v>
      </c>
      <c r="M90" s="131">
        <v>0.6</v>
      </c>
      <c r="N90" s="131">
        <v>0.5</v>
      </c>
      <c r="O90" s="131">
        <v>0.3</v>
      </c>
      <c r="P90" s="131">
        <v>0.6</v>
      </c>
      <c r="Q90" s="132">
        <v>0.3</v>
      </c>
    </row>
    <row r="91" spans="1:17" x14ac:dyDescent="0.2">
      <c r="A91" s="8">
        <v>0.12</v>
      </c>
      <c r="F91" s="68" t="s">
        <v>214</v>
      </c>
      <c r="G91" s="104">
        <v>0.4</v>
      </c>
      <c r="H91" s="131">
        <v>0.5</v>
      </c>
      <c r="I91" s="131">
        <v>0.5</v>
      </c>
      <c r="J91" s="131">
        <v>0.3</v>
      </c>
      <c r="K91" s="131">
        <v>0.4</v>
      </c>
      <c r="L91" s="131">
        <v>0.5</v>
      </c>
      <c r="M91" s="131">
        <v>0.5</v>
      </c>
      <c r="N91" s="131">
        <v>0.5</v>
      </c>
      <c r="O91" s="131">
        <v>0.3</v>
      </c>
      <c r="P91" s="131">
        <v>0.6</v>
      </c>
      <c r="Q91" s="132">
        <v>0.3</v>
      </c>
    </row>
    <row r="92" spans="1:17" x14ac:dyDescent="0.2">
      <c r="A92" s="8">
        <v>0.16</v>
      </c>
      <c r="F92" s="68" t="s">
        <v>215</v>
      </c>
      <c r="G92" s="104">
        <v>0.7</v>
      </c>
      <c r="H92" s="131">
        <v>1</v>
      </c>
      <c r="I92" s="131">
        <v>1.1000000000000001</v>
      </c>
      <c r="J92" s="131">
        <v>0.9</v>
      </c>
      <c r="K92" s="131">
        <v>1</v>
      </c>
      <c r="L92" s="131">
        <v>1.2</v>
      </c>
      <c r="M92" s="131">
        <v>1.3</v>
      </c>
      <c r="N92" s="131">
        <v>1.1000000000000001</v>
      </c>
      <c r="O92" s="131">
        <v>0.9</v>
      </c>
      <c r="P92" s="131">
        <v>1.4</v>
      </c>
      <c r="Q92" s="132">
        <v>0.7</v>
      </c>
    </row>
    <row r="93" spans="1:17" x14ac:dyDescent="0.2">
      <c r="A93" s="8">
        <v>0.2</v>
      </c>
      <c r="F93" s="74" t="s">
        <v>153</v>
      </c>
      <c r="G93" s="104">
        <v>1.2</v>
      </c>
      <c r="H93" s="131">
        <v>1.6</v>
      </c>
      <c r="I93" s="131">
        <v>1.9</v>
      </c>
      <c r="J93" s="131">
        <v>1.7</v>
      </c>
      <c r="K93" s="131">
        <v>2</v>
      </c>
      <c r="L93" s="131">
        <v>1.5</v>
      </c>
      <c r="M93" s="131">
        <v>1.7</v>
      </c>
      <c r="N93" s="131">
        <v>1.7</v>
      </c>
      <c r="O93" s="131">
        <v>1.7</v>
      </c>
      <c r="P93" s="131">
        <v>1.7</v>
      </c>
      <c r="Q93" s="132">
        <v>1.4</v>
      </c>
    </row>
    <row r="94" spans="1:17" x14ac:dyDescent="0.2">
      <c r="F94" s="75" t="s">
        <v>154</v>
      </c>
      <c r="G94" s="104">
        <v>0.9</v>
      </c>
      <c r="H94" s="131">
        <v>1.4</v>
      </c>
      <c r="I94" s="131">
        <v>1.6</v>
      </c>
      <c r="J94" s="131">
        <v>1.2</v>
      </c>
      <c r="K94" s="131">
        <v>1.2</v>
      </c>
      <c r="L94" s="131">
        <v>1.5</v>
      </c>
      <c r="M94" s="131">
        <v>1.9</v>
      </c>
      <c r="N94" s="131">
        <v>1.5</v>
      </c>
      <c r="O94" s="131">
        <v>1.1000000000000001</v>
      </c>
      <c r="P94" s="131">
        <v>1.7</v>
      </c>
      <c r="Q94" s="132">
        <v>1</v>
      </c>
    </row>
    <row r="95" spans="1:17" x14ac:dyDescent="0.2">
      <c r="A95" s="1" t="s">
        <v>29</v>
      </c>
      <c r="F95" s="75" t="s">
        <v>161</v>
      </c>
      <c r="G95" s="104">
        <v>0.4</v>
      </c>
      <c r="H95" s="131">
        <v>0.6</v>
      </c>
      <c r="I95" s="131">
        <v>0.7</v>
      </c>
      <c r="J95" s="131">
        <v>0.4</v>
      </c>
      <c r="K95" s="131">
        <v>0.6</v>
      </c>
      <c r="L95" s="131">
        <v>0.7</v>
      </c>
      <c r="M95" s="131">
        <v>0.8</v>
      </c>
      <c r="N95" s="131">
        <v>0.7</v>
      </c>
      <c r="O95" s="131">
        <v>0.5</v>
      </c>
      <c r="P95" s="131">
        <v>0.8</v>
      </c>
      <c r="Q95" s="132">
        <v>0.3</v>
      </c>
    </row>
    <row r="96" spans="1:17" x14ac:dyDescent="0.2">
      <c r="A96" s="8">
        <v>0</v>
      </c>
      <c r="F96" s="75" t="s">
        <v>155</v>
      </c>
      <c r="G96" s="104">
        <v>0.2</v>
      </c>
      <c r="H96" s="131">
        <v>0.3</v>
      </c>
      <c r="I96" s="131">
        <v>0.2</v>
      </c>
      <c r="J96" s="131">
        <v>0.2</v>
      </c>
      <c r="K96" s="131">
        <v>0.2</v>
      </c>
      <c r="L96" s="131">
        <v>0.3</v>
      </c>
      <c r="M96" s="131">
        <v>0.2</v>
      </c>
      <c r="N96" s="131">
        <v>0.3</v>
      </c>
      <c r="O96" s="131">
        <v>0.2</v>
      </c>
      <c r="P96" s="131">
        <v>0.5</v>
      </c>
      <c r="Q96" s="132">
        <v>0.2</v>
      </c>
    </row>
    <row r="97" spans="1:17" ht="13.5" thickBot="1" x14ac:dyDescent="0.25">
      <c r="A97" s="8">
        <v>0.04</v>
      </c>
      <c r="F97" s="76" t="s">
        <v>60</v>
      </c>
      <c r="G97" s="106">
        <v>0.2</v>
      </c>
      <c r="H97" s="107">
        <v>0.3</v>
      </c>
      <c r="I97" s="107">
        <v>0.2</v>
      </c>
      <c r="J97" s="107">
        <v>0.2</v>
      </c>
      <c r="K97" s="107">
        <v>0.2</v>
      </c>
      <c r="L97" s="107">
        <v>0.3</v>
      </c>
      <c r="M97" s="107">
        <v>0.2</v>
      </c>
      <c r="N97" s="107">
        <v>0.3</v>
      </c>
      <c r="O97" s="107">
        <v>0.2</v>
      </c>
      <c r="P97" s="107">
        <v>0.5</v>
      </c>
      <c r="Q97" s="108">
        <v>0.2</v>
      </c>
    </row>
    <row r="98" spans="1:17" ht="13.5" thickBot="1" x14ac:dyDescent="0.25">
      <c r="A98" s="8">
        <v>0.06</v>
      </c>
      <c r="F98" s="80" t="s">
        <v>118</v>
      </c>
      <c r="G98" s="133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34">
        <v>0</v>
      </c>
      <c r="O98" s="134">
        <v>0</v>
      </c>
      <c r="P98" s="134">
        <v>0</v>
      </c>
      <c r="Q98" s="135">
        <v>0</v>
      </c>
    </row>
    <row r="99" spans="1:17" x14ac:dyDescent="0.2">
      <c r="A99" s="8">
        <v>0.08</v>
      </c>
      <c r="F99" s="81" t="s">
        <v>59</v>
      </c>
      <c r="G99" s="102">
        <v>0.1</v>
      </c>
      <c r="H99" s="129">
        <v>0.1</v>
      </c>
      <c r="I99" s="129">
        <v>0.1</v>
      </c>
      <c r="J99" s="129">
        <v>0.1</v>
      </c>
      <c r="K99" s="129">
        <v>0.1</v>
      </c>
      <c r="L99" s="129">
        <v>0.1</v>
      </c>
      <c r="M99" s="129">
        <v>0.1</v>
      </c>
      <c r="N99" s="129">
        <v>0.1</v>
      </c>
      <c r="O99" s="129">
        <v>0.1</v>
      </c>
      <c r="P99" s="129">
        <v>0.1</v>
      </c>
      <c r="Q99" s="130">
        <v>0.1</v>
      </c>
    </row>
    <row r="100" spans="1:17" x14ac:dyDescent="0.2">
      <c r="A100" s="8">
        <v>0.09</v>
      </c>
      <c r="F100" s="75" t="s">
        <v>185</v>
      </c>
      <c r="G100" s="104">
        <v>0.2</v>
      </c>
      <c r="H100" s="131">
        <v>0.3</v>
      </c>
      <c r="I100" s="131">
        <v>0.3</v>
      </c>
      <c r="J100" s="131">
        <v>0.3</v>
      </c>
      <c r="K100" s="131">
        <v>0.2</v>
      </c>
      <c r="L100" s="131">
        <v>0.3</v>
      </c>
      <c r="M100" s="131">
        <v>0.3</v>
      </c>
      <c r="N100" s="131">
        <v>0.3</v>
      </c>
      <c r="O100" s="131">
        <v>0.2</v>
      </c>
      <c r="P100" s="131">
        <v>0.4</v>
      </c>
      <c r="Q100" s="132">
        <v>0.3</v>
      </c>
    </row>
    <row r="101" spans="1:17" x14ac:dyDescent="0.2">
      <c r="A101" s="8">
        <v>0.1</v>
      </c>
      <c r="F101" s="75" t="s">
        <v>186</v>
      </c>
      <c r="G101" s="104">
        <v>0.3</v>
      </c>
      <c r="H101" s="131">
        <v>0.4</v>
      </c>
      <c r="I101" s="131">
        <v>0.4</v>
      </c>
      <c r="J101" s="131">
        <v>0.4</v>
      </c>
      <c r="K101" s="131">
        <v>0.4</v>
      </c>
      <c r="L101" s="131">
        <v>0.3</v>
      </c>
      <c r="M101" s="131">
        <v>0.4</v>
      </c>
      <c r="N101" s="131">
        <v>0.4</v>
      </c>
      <c r="O101" s="131">
        <v>0.3</v>
      </c>
      <c r="P101" s="131">
        <v>0.4</v>
      </c>
      <c r="Q101" s="132">
        <v>0.3</v>
      </c>
    </row>
    <row r="102" spans="1:17" x14ac:dyDescent="0.2">
      <c r="A102" s="8">
        <v>0.11</v>
      </c>
      <c r="F102" s="68" t="s">
        <v>156</v>
      </c>
      <c r="G102" s="104">
        <v>0.2</v>
      </c>
      <c r="H102" s="131">
        <v>0.2</v>
      </c>
      <c r="I102" s="131">
        <v>0.2</v>
      </c>
      <c r="J102" s="131">
        <v>0.3</v>
      </c>
      <c r="K102" s="131">
        <v>0.2</v>
      </c>
      <c r="L102" s="131">
        <v>0.2</v>
      </c>
      <c r="M102" s="131">
        <v>0.2</v>
      </c>
      <c r="N102" s="131">
        <v>0.3</v>
      </c>
      <c r="O102" s="131">
        <v>0.2</v>
      </c>
      <c r="P102" s="131">
        <v>0.3</v>
      </c>
      <c r="Q102" s="132">
        <v>0.3</v>
      </c>
    </row>
    <row r="103" spans="1:17" x14ac:dyDescent="0.2">
      <c r="A103" s="8">
        <v>0.12</v>
      </c>
      <c r="F103" s="75" t="s">
        <v>187</v>
      </c>
      <c r="G103" s="104">
        <v>0.1</v>
      </c>
      <c r="H103" s="131">
        <v>0.2</v>
      </c>
      <c r="I103" s="131">
        <v>0.2</v>
      </c>
      <c r="J103" s="131">
        <v>0.3</v>
      </c>
      <c r="K103" s="131">
        <v>0.2</v>
      </c>
      <c r="L103" s="131">
        <v>0.1</v>
      </c>
      <c r="M103" s="131">
        <v>0.1</v>
      </c>
      <c r="N103" s="131">
        <v>0.2</v>
      </c>
      <c r="O103" s="131">
        <v>0.2</v>
      </c>
      <c r="P103" s="131">
        <v>0.1</v>
      </c>
      <c r="Q103" s="132">
        <v>0.2</v>
      </c>
    </row>
    <row r="104" spans="1:17" ht="13.5" thickBot="1" x14ac:dyDescent="0.25">
      <c r="A104" s="1" t="s">
        <v>30</v>
      </c>
      <c r="F104" s="82" t="s">
        <v>216</v>
      </c>
      <c r="G104" s="104">
        <v>0.1</v>
      </c>
      <c r="H104" s="131">
        <v>0.2</v>
      </c>
      <c r="I104" s="131">
        <v>0.2</v>
      </c>
      <c r="J104" s="131">
        <v>0.3</v>
      </c>
      <c r="K104" s="131">
        <v>0.2</v>
      </c>
      <c r="L104" s="131">
        <v>0.1</v>
      </c>
      <c r="M104" s="131">
        <v>0.1</v>
      </c>
      <c r="N104" s="131">
        <v>0.2</v>
      </c>
      <c r="O104" s="131">
        <v>0.2</v>
      </c>
      <c r="P104" s="131">
        <v>0.1</v>
      </c>
      <c r="Q104" s="132">
        <v>0.2</v>
      </c>
    </row>
    <row r="105" spans="1:17" ht="14.25" thickTop="1" thickBot="1" x14ac:dyDescent="0.25">
      <c r="A105" s="8">
        <v>0</v>
      </c>
      <c r="F105" s="82" t="s">
        <v>91</v>
      </c>
      <c r="G105" s="131">
        <v>0.1</v>
      </c>
      <c r="H105" s="131">
        <v>0.3</v>
      </c>
      <c r="I105" s="131">
        <v>0.3</v>
      </c>
      <c r="J105" s="131">
        <v>0.3</v>
      </c>
      <c r="K105" s="131">
        <v>0.2</v>
      </c>
      <c r="L105" s="131">
        <v>0.3</v>
      </c>
      <c r="M105" s="131">
        <v>0.3</v>
      </c>
      <c r="N105" s="131">
        <v>0.3</v>
      </c>
      <c r="O105" s="131">
        <v>0.3</v>
      </c>
      <c r="P105" s="131">
        <v>0.2</v>
      </c>
      <c r="Q105" s="132">
        <v>0.3</v>
      </c>
    </row>
    <row r="106" spans="1:17" ht="13.5" thickTop="1" x14ac:dyDescent="0.2">
      <c r="A106" s="8">
        <v>0.01</v>
      </c>
      <c r="F106" s="83" t="s">
        <v>188</v>
      </c>
      <c r="G106" s="131">
        <v>0.2</v>
      </c>
      <c r="H106" s="131">
        <v>0.3</v>
      </c>
      <c r="I106" s="131">
        <v>0.3</v>
      </c>
      <c r="J106" s="131">
        <v>0.3</v>
      </c>
      <c r="K106" s="131">
        <v>0.3</v>
      </c>
      <c r="L106" s="131">
        <v>0.3</v>
      </c>
      <c r="M106" s="131">
        <v>0.4</v>
      </c>
      <c r="N106" s="131">
        <v>0.3</v>
      </c>
      <c r="O106" s="131">
        <v>0.4</v>
      </c>
      <c r="P106" s="131">
        <v>0.2</v>
      </c>
      <c r="Q106" s="132">
        <v>0.3</v>
      </c>
    </row>
    <row r="107" spans="1:17" x14ac:dyDescent="0.2">
      <c r="A107" s="8">
        <v>0.02</v>
      </c>
      <c r="F107" s="68" t="s">
        <v>189</v>
      </c>
      <c r="G107" s="131">
        <v>0.2</v>
      </c>
      <c r="H107" s="131">
        <v>0.4</v>
      </c>
      <c r="I107" s="131">
        <v>0.4</v>
      </c>
      <c r="J107" s="131">
        <v>0.3</v>
      </c>
      <c r="K107" s="131">
        <v>0.3</v>
      </c>
      <c r="L107" s="131">
        <v>0.6</v>
      </c>
      <c r="M107" s="131">
        <v>0.6</v>
      </c>
      <c r="N107" s="131">
        <v>0.5</v>
      </c>
      <c r="O107" s="131">
        <v>0.3</v>
      </c>
      <c r="P107" s="131">
        <v>0.6</v>
      </c>
      <c r="Q107" s="132">
        <v>0.2</v>
      </c>
    </row>
    <row r="108" spans="1:17" ht="13.5" thickBot="1" x14ac:dyDescent="0.25">
      <c r="A108" s="8">
        <v>0.03</v>
      </c>
      <c r="F108" s="72" t="s">
        <v>218</v>
      </c>
      <c r="G108" s="131">
        <v>0.4</v>
      </c>
      <c r="H108" s="131">
        <v>0.5</v>
      </c>
      <c r="I108" s="131">
        <v>0.5</v>
      </c>
      <c r="J108" s="131">
        <v>0.3</v>
      </c>
      <c r="K108" s="131">
        <v>0.4</v>
      </c>
      <c r="L108" s="131">
        <v>0.6</v>
      </c>
      <c r="M108" s="131">
        <v>0.7</v>
      </c>
      <c r="N108" s="131">
        <v>0.5</v>
      </c>
      <c r="O108" s="131">
        <v>0.3</v>
      </c>
      <c r="P108" s="131">
        <v>0.7</v>
      </c>
      <c r="Q108" s="132">
        <v>0.3</v>
      </c>
    </row>
    <row r="109" spans="1:17" ht="13.5" thickBot="1" x14ac:dyDescent="0.25">
      <c r="A109" s="8">
        <v>0.04</v>
      </c>
      <c r="F109" s="148" t="s">
        <v>170</v>
      </c>
      <c r="G109" s="149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  <c r="N109" s="134">
        <v>0</v>
      </c>
      <c r="O109" s="134">
        <v>0</v>
      </c>
      <c r="P109" s="134">
        <v>0</v>
      </c>
      <c r="Q109" s="135">
        <v>0</v>
      </c>
    </row>
    <row r="110" spans="1:17" x14ac:dyDescent="0.2">
      <c r="A110" s="8">
        <v>0.05</v>
      </c>
      <c r="F110" s="72" t="s">
        <v>157</v>
      </c>
      <c r="G110" s="131">
        <v>0.3</v>
      </c>
      <c r="H110" s="131">
        <v>0.5</v>
      </c>
      <c r="I110" s="131">
        <v>0.6</v>
      </c>
      <c r="J110" s="131">
        <v>0.5</v>
      </c>
      <c r="K110" s="131">
        <v>0.5</v>
      </c>
      <c r="L110" s="131">
        <v>0.6</v>
      </c>
      <c r="M110" s="131">
        <v>0.7</v>
      </c>
      <c r="N110" s="131">
        <v>0.6</v>
      </c>
      <c r="O110" s="131">
        <v>0.5</v>
      </c>
      <c r="P110" s="131">
        <v>0.7</v>
      </c>
      <c r="Q110" s="132">
        <v>0.5</v>
      </c>
    </row>
    <row r="111" spans="1:17" x14ac:dyDescent="0.2">
      <c r="A111" s="8">
        <v>0.06</v>
      </c>
      <c r="F111" s="68" t="s">
        <v>158</v>
      </c>
      <c r="G111" s="131">
        <v>0.4</v>
      </c>
      <c r="H111" s="131">
        <v>0.5</v>
      </c>
      <c r="I111" s="131">
        <v>0.7</v>
      </c>
      <c r="J111" s="131">
        <v>0.5</v>
      </c>
      <c r="K111" s="131">
        <v>0.6</v>
      </c>
      <c r="L111" s="131">
        <v>0.6</v>
      </c>
      <c r="M111" s="131">
        <v>0.7</v>
      </c>
      <c r="N111" s="131">
        <v>0.6</v>
      </c>
      <c r="O111" s="131">
        <v>0.6</v>
      </c>
      <c r="P111" s="131">
        <v>0.7</v>
      </c>
      <c r="Q111" s="132">
        <v>0.6</v>
      </c>
    </row>
    <row r="112" spans="1:17" x14ac:dyDescent="0.2">
      <c r="A112" s="8">
        <v>7.0000000000000007E-2</v>
      </c>
      <c r="F112" s="73" t="s">
        <v>159</v>
      </c>
      <c r="G112" s="104">
        <v>0.5</v>
      </c>
      <c r="H112" s="131">
        <v>0.7</v>
      </c>
      <c r="I112" s="131">
        <v>0.7</v>
      </c>
      <c r="J112" s="131">
        <v>0.5</v>
      </c>
      <c r="K112" s="131">
        <v>0.6</v>
      </c>
      <c r="L112" s="131">
        <v>0.8</v>
      </c>
      <c r="M112" s="131">
        <v>0.9</v>
      </c>
      <c r="N112" s="131">
        <v>0.9</v>
      </c>
      <c r="O112" s="131">
        <v>0.6</v>
      </c>
      <c r="P112" s="131">
        <v>1.1000000000000001</v>
      </c>
      <c r="Q112" s="132">
        <v>0.5</v>
      </c>
    </row>
    <row r="113" spans="1:17" x14ac:dyDescent="0.2">
      <c r="A113" s="8">
        <v>0.08</v>
      </c>
      <c r="F113" s="73" t="s">
        <v>75</v>
      </c>
      <c r="G113" s="104">
        <v>0.1</v>
      </c>
      <c r="H113" s="131">
        <v>0.1</v>
      </c>
      <c r="I113" s="131">
        <v>0.1</v>
      </c>
      <c r="J113" s="131">
        <v>0.1</v>
      </c>
      <c r="K113" s="131">
        <v>0.1</v>
      </c>
      <c r="L113" s="131">
        <v>0.1</v>
      </c>
      <c r="M113" s="131">
        <v>0.1</v>
      </c>
      <c r="N113" s="131">
        <v>0.1</v>
      </c>
      <c r="O113" s="131">
        <v>0.1</v>
      </c>
      <c r="P113" s="131">
        <v>0.1</v>
      </c>
      <c r="Q113" s="132">
        <v>0.1</v>
      </c>
    </row>
    <row r="114" spans="1:17" ht="13.5" thickBot="1" x14ac:dyDescent="0.25">
      <c r="A114" s="8">
        <v>0.09</v>
      </c>
      <c r="F114" s="84" t="s">
        <v>160</v>
      </c>
      <c r="G114" s="106">
        <v>0.1</v>
      </c>
      <c r="H114" s="107">
        <v>0.1</v>
      </c>
      <c r="I114" s="107">
        <v>0.1</v>
      </c>
      <c r="J114" s="107">
        <v>0.1</v>
      </c>
      <c r="K114" s="107">
        <v>0.1</v>
      </c>
      <c r="L114" s="107">
        <v>0.1</v>
      </c>
      <c r="M114" s="107">
        <v>0.1</v>
      </c>
      <c r="N114" s="107">
        <v>0.1</v>
      </c>
      <c r="O114" s="107">
        <v>0.1</v>
      </c>
      <c r="P114" s="107">
        <v>0.1</v>
      </c>
      <c r="Q114" s="108">
        <v>0.1</v>
      </c>
    </row>
    <row r="115" spans="1:17" x14ac:dyDescent="0.2">
      <c r="A115" s="8">
        <v>0.1</v>
      </c>
      <c r="F115" s="85" t="s">
        <v>206</v>
      </c>
      <c r="G115" s="154">
        <v>1.2</v>
      </c>
      <c r="H115" s="154">
        <v>1</v>
      </c>
      <c r="I115" s="154">
        <v>1.4</v>
      </c>
      <c r="J115" s="154">
        <v>0.8</v>
      </c>
      <c r="K115" s="154">
        <v>0.8</v>
      </c>
      <c r="L115" s="154">
        <v>1.2</v>
      </c>
      <c r="M115" s="154">
        <v>2</v>
      </c>
      <c r="N115" s="154">
        <v>1.1000000000000001</v>
      </c>
      <c r="O115" s="154">
        <v>0.7</v>
      </c>
      <c r="P115" s="154">
        <v>1.4</v>
      </c>
      <c r="Q115" s="154">
        <v>0.5</v>
      </c>
    </row>
    <row r="116" spans="1:17" x14ac:dyDescent="0.2">
      <c r="A116" s="1" t="s">
        <v>24</v>
      </c>
      <c r="F116" s="85" t="s">
        <v>207</v>
      </c>
      <c r="G116" s="154">
        <v>1.1000000000000001</v>
      </c>
      <c r="H116" s="154">
        <v>1.2</v>
      </c>
      <c r="I116" s="154">
        <v>1.5</v>
      </c>
      <c r="J116" s="154">
        <v>0.5</v>
      </c>
      <c r="K116" s="154">
        <v>0.5</v>
      </c>
      <c r="L116" s="154">
        <v>1.9</v>
      </c>
      <c r="M116" s="154">
        <v>2.5</v>
      </c>
      <c r="N116" s="154">
        <v>1.3</v>
      </c>
      <c r="O116" s="154">
        <v>0.5</v>
      </c>
      <c r="P116" s="154">
        <v>2.2999999999999998</v>
      </c>
      <c r="Q116" s="154">
        <v>0.1</v>
      </c>
    </row>
    <row r="117" spans="1:17" x14ac:dyDescent="0.2">
      <c r="A117" s="8">
        <v>0</v>
      </c>
      <c r="F117" s="85" t="s">
        <v>195</v>
      </c>
      <c r="G117" s="154">
        <v>1</v>
      </c>
      <c r="H117" s="154">
        <v>1.9</v>
      </c>
      <c r="I117" s="154">
        <v>2</v>
      </c>
      <c r="J117" s="154">
        <v>1.4</v>
      </c>
      <c r="K117" s="154">
        <v>1.2</v>
      </c>
      <c r="L117" s="154">
        <v>2.4</v>
      </c>
      <c r="M117" s="154">
        <v>2.7</v>
      </c>
      <c r="N117" s="154">
        <v>1.9</v>
      </c>
      <c r="O117" s="154">
        <v>1.2</v>
      </c>
      <c r="P117" s="154">
        <v>2.5</v>
      </c>
      <c r="Q117" s="154">
        <v>1</v>
      </c>
    </row>
    <row r="118" spans="1:17" x14ac:dyDescent="0.2">
      <c r="A118" s="8">
        <v>0.05</v>
      </c>
      <c r="F118" s="85" t="s">
        <v>217</v>
      </c>
      <c r="G118" s="154">
        <v>0.1</v>
      </c>
      <c r="H118" s="154">
        <v>0.3</v>
      </c>
      <c r="I118" s="154">
        <v>0.3</v>
      </c>
      <c r="J118" s="154">
        <v>0.3</v>
      </c>
      <c r="K118" s="154">
        <v>0.2</v>
      </c>
      <c r="L118" s="154">
        <v>0.3</v>
      </c>
      <c r="M118" s="154">
        <v>0.3</v>
      </c>
      <c r="N118" s="154">
        <v>0.3</v>
      </c>
      <c r="O118" s="154">
        <v>0.3</v>
      </c>
      <c r="P118" s="154">
        <v>0.2</v>
      </c>
      <c r="Q118" s="154">
        <v>0.3</v>
      </c>
    </row>
    <row r="119" spans="1:17" x14ac:dyDescent="0.2">
      <c r="A119" s="8">
        <v>0.1</v>
      </c>
      <c r="F119" s="85"/>
      <c r="G119"/>
      <c r="H119"/>
      <c r="I119"/>
      <c r="J119"/>
      <c r="K119"/>
      <c r="L119"/>
      <c r="M119"/>
      <c r="N119"/>
      <c r="O119"/>
      <c r="P119"/>
      <c r="Q119"/>
    </row>
    <row r="120" spans="1:17" x14ac:dyDescent="0.2">
      <c r="A120" s="8">
        <v>0.15</v>
      </c>
      <c r="F120" s="85"/>
      <c r="G120"/>
      <c r="H120"/>
      <c r="I120"/>
      <c r="J120"/>
      <c r="K120"/>
      <c r="L120"/>
      <c r="M120"/>
      <c r="N120"/>
      <c r="O120"/>
      <c r="P120"/>
      <c r="Q120"/>
    </row>
    <row r="121" spans="1:17" x14ac:dyDescent="0.2">
      <c r="F121" s="85"/>
    </row>
    <row r="122" spans="1:17" x14ac:dyDescent="0.2">
      <c r="A122" s="1" t="s">
        <v>35</v>
      </c>
      <c r="F122" s="85"/>
    </row>
    <row r="123" spans="1:17" ht="13.5" thickBot="1" x14ac:dyDescent="0.25">
      <c r="A123" s="1" t="s">
        <v>3</v>
      </c>
    </row>
    <row r="124" spans="1:17" ht="14.25" thickTop="1" thickBot="1" x14ac:dyDescent="0.25">
      <c r="A124" s="1" t="s">
        <v>36</v>
      </c>
      <c r="F124" s="86" t="s">
        <v>144</v>
      </c>
      <c r="G124" s="101" t="s">
        <v>10</v>
      </c>
      <c r="H124" s="101" t="s">
        <v>11</v>
      </c>
      <c r="I124" s="101" t="s">
        <v>12</v>
      </c>
      <c r="J124" s="101" t="s">
        <v>13</v>
      </c>
      <c r="K124" s="101" t="s">
        <v>15</v>
      </c>
      <c r="L124" s="101" t="s">
        <v>16</v>
      </c>
      <c r="M124" s="101" t="s">
        <v>18</v>
      </c>
      <c r="N124" s="101" t="s">
        <v>85</v>
      </c>
      <c r="O124" s="101" t="s">
        <v>86</v>
      </c>
      <c r="P124" s="101" t="s">
        <v>87</v>
      </c>
      <c r="Q124" s="101" t="s">
        <v>96</v>
      </c>
    </row>
    <row r="125" spans="1:17" ht="14.25" x14ac:dyDescent="0.3">
      <c r="F125" s="29" t="s">
        <v>197</v>
      </c>
      <c r="G125" s="102">
        <v>0.1</v>
      </c>
      <c r="H125" s="129">
        <v>0.1</v>
      </c>
      <c r="I125" s="129">
        <v>0.1</v>
      </c>
      <c r="J125" s="129">
        <v>0.1</v>
      </c>
      <c r="K125" s="129">
        <v>0.1</v>
      </c>
      <c r="L125" s="129">
        <v>0.1</v>
      </c>
      <c r="M125" s="129">
        <v>0.1</v>
      </c>
      <c r="N125" s="129">
        <v>0.1</v>
      </c>
      <c r="O125" s="129">
        <v>0.1</v>
      </c>
      <c r="P125" s="129">
        <v>0.1</v>
      </c>
      <c r="Q125" s="130">
        <v>0.1</v>
      </c>
    </row>
    <row r="126" spans="1:17" ht="14.25" x14ac:dyDescent="0.3">
      <c r="A126" s="1" t="s">
        <v>37</v>
      </c>
      <c r="F126" s="29" t="s">
        <v>198</v>
      </c>
      <c r="G126" s="104">
        <v>0.1</v>
      </c>
      <c r="H126" s="131">
        <v>0.1</v>
      </c>
      <c r="I126" s="131">
        <v>0.2</v>
      </c>
      <c r="J126" s="131">
        <v>0.1</v>
      </c>
      <c r="K126" s="131">
        <v>0.2</v>
      </c>
      <c r="L126" s="131">
        <v>0.1</v>
      </c>
      <c r="M126" s="131">
        <v>0.1</v>
      </c>
      <c r="N126" s="131">
        <v>0.1</v>
      </c>
      <c r="O126" s="131">
        <v>0.2</v>
      </c>
      <c r="P126" s="131">
        <v>0.1</v>
      </c>
      <c r="Q126" s="132">
        <v>0.2</v>
      </c>
    </row>
    <row r="127" spans="1:17" ht="14.25" x14ac:dyDescent="0.3">
      <c r="A127" s="1" t="s">
        <v>38</v>
      </c>
      <c r="F127" s="29" t="s">
        <v>162</v>
      </c>
      <c r="G127" s="104">
        <v>0.1</v>
      </c>
      <c r="H127" s="131">
        <v>0.1</v>
      </c>
      <c r="I127" s="131">
        <v>0.1</v>
      </c>
      <c r="J127" s="131">
        <v>0.1</v>
      </c>
      <c r="K127" s="131">
        <v>0.1</v>
      </c>
      <c r="L127" s="131">
        <v>0.1</v>
      </c>
      <c r="M127" s="131">
        <v>0.1</v>
      </c>
      <c r="N127" s="131">
        <v>0.1</v>
      </c>
      <c r="O127" s="131">
        <v>0.1</v>
      </c>
      <c r="P127" s="131">
        <v>0.1</v>
      </c>
      <c r="Q127" s="132">
        <v>0.1</v>
      </c>
    </row>
    <row r="128" spans="1:17" ht="14.25" x14ac:dyDescent="0.3">
      <c r="A128" s="1" t="s">
        <v>102</v>
      </c>
      <c r="F128" s="29" t="s">
        <v>175</v>
      </c>
      <c r="G128" s="104">
        <v>0.1</v>
      </c>
      <c r="H128" s="131">
        <v>0.1</v>
      </c>
      <c r="I128" s="131">
        <v>0.1</v>
      </c>
      <c r="J128" s="131">
        <v>0.1</v>
      </c>
      <c r="K128" s="131">
        <v>0.1</v>
      </c>
      <c r="L128" s="131">
        <v>0.1</v>
      </c>
      <c r="M128" s="131">
        <v>0.1</v>
      </c>
      <c r="N128" s="131">
        <v>0.1</v>
      </c>
      <c r="O128" s="131">
        <v>0.1</v>
      </c>
      <c r="P128" s="131">
        <v>0.1</v>
      </c>
      <c r="Q128" s="132">
        <v>0.1</v>
      </c>
    </row>
    <row r="129" spans="1:17" ht="14.25" x14ac:dyDescent="0.3">
      <c r="A129" s="1" t="s">
        <v>70</v>
      </c>
      <c r="F129" s="29" t="s">
        <v>163</v>
      </c>
      <c r="G129" s="104">
        <v>0.1</v>
      </c>
      <c r="H129" s="131">
        <v>0.1</v>
      </c>
      <c r="I129" s="131">
        <v>0.1</v>
      </c>
      <c r="J129" s="131">
        <v>0.1</v>
      </c>
      <c r="K129" s="131">
        <v>0.1</v>
      </c>
      <c r="L129" s="131">
        <v>0.1</v>
      </c>
      <c r="M129" s="131">
        <v>0.1</v>
      </c>
      <c r="N129" s="131">
        <v>0.1</v>
      </c>
      <c r="O129" s="131">
        <v>0.1</v>
      </c>
      <c r="P129" s="131">
        <v>0.1</v>
      </c>
      <c r="Q129" s="132">
        <v>0.1</v>
      </c>
    </row>
    <row r="130" spans="1:17" ht="14.25" x14ac:dyDescent="0.3">
      <c r="A130" s="1" t="s">
        <v>71</v>
      </c>
      <c r="F130" s="29" t="s">
        <v>199</v>
      </c>
      <c r="G130" s="104">
        <v>0.1</v>
      </c>
      <c r="H130" s="131">
        <v>0.1</v>
      </c>
      <c r="I130" s="131">
        <v>0.1</v>
      </c>
      <c r="J130" s="131">
        <v>0.1</v>
      </c>
      <c r="K130" s="131">
        <v>0.1</v>
      </c>
      <c r="L130" s="131">
        <v>0.1</v>
      </c>
      <c r="M130" s="131">
        <v>0.1</v>
      </c>
      <c r="N130" s="131">
        <v>0.1</v>
      </c>
      <c r="O130" s="131">
        <v>0.1</v>
      </c>
      <c r="P130" s="131">
        <v>0.1</v>
      </c>
      <c r="Q130" s="132">
        <v>0.1</v>
      </c>
    </row>
    <row r="131" spans="1:17" ht="14.25" x14ac:dyDescent="0.3">
      <c r="A131" s="1" t="s">
        <v>72</v>
      </c>
      <c r="F131" s="29" t="s">
        <v>176</v>
      </c>
      <c r="G131" s="104">
        <v>0.1</v>
      </c>
      <c r="H131" s="131">
        <v>0.1</v>
      </c>
      <c r="I131" s="131">
        <v>0.1</v>
      </c>
      <c r="J131" s="131">
        <v>0.1</v>
      </c>
      <c r="K131" s="131">
        <v>0.1</v>
      </c>
      <c r="L131" s="131">
        <v>0.1</v>
      </c>
      <c r="M131" s="131">
        <v>0.1</v>
      </c>
      <c r="N131" s="131">
        <v>0.1</v>
      </c>
      <c r="O131" s="131">
        <v>0.1</v>
      </c>
      <c r="P131" s="131">
        <v>0.1</v>
      </c>
      <c r="Q131" s="132">
        <v>0.1</v>
      </c>
    </row>
    <row r="132" spans="1:17" ht="14.25" x14ac:dyDescent="0.3">
      <c r="A132" s="1" t="s">
        <v>73</v>
      </c>
      <c r="F132" s="29" t="s">
        <v>121</v>
      </c>
      <c r="G132" s="104">
        <v>0.1</v>
      </c>
      <c r="H132" s="131">
        <v>0.1</v>
      </c>
      <c r="I132" s="131">
        <v>0.2</v>
      </c>
      <c r="J132" s="131">
        <v>0.2</v>
      </c>
      <c r="K132" s="131">
        <v>0.2</v>
      </c>
      <c r="L132" s="131">
        <v>0.1</v>
      </c>
      <c r="M132" s="131">
        <v>0.2</v>
      </c>
      <c r="N132" s="131">
        <v>0.1</v>
      </c>
      <c r="O132" s="131">
        <v>0.2</v>
      </c>
      <c r="P132" s="131">
        <v>0.1</v>
      </c>
      <c r="Q132" s="132">
        <v>0.2</v>
      </c>
    </row>
    <row r="133" spans="1:17" ht="14.25" x14ac:dyDescent="0.3">
      <c r="A133" s="1" t="s">
        <v>39</v>
      </c>
      <c r="F133" s="29" t="s">
        <v>200</v>
      </c>
      <c r="G133" s="104">
        <v>0.4</v>
      </c>
      <c r="H133" s="131">
        <v>0.2</v>
      </c>
      <c r="I133" s="131">
        <v>0.3</v>
      </c>
      <c r="J133" s="131">
        <v>0.3</v>
      </c>
      <c r="K133" s="131">
        <v>0.3</v>
      </c>
      <c r="L133" s="131">
        <v>0.2</v>
      </c>
      <c r="M133" s="131">
        <v>0.4</v>
      </c>
      <c r="N133" s="131">
        <v>0.4</v>
      </c>
      <c r="O133" s="131">
        <v>0.3</v>
      </c>
      <c r="P133" s="131">
        <v>0.2</v>
      </c>
      <c r="Q133" s="132">
        <v>0.5</v>
      </c>
    </row>
    <row r="134" spans="1:17" ht="14.25" x14ac:dyDescent="0.3">
      <c r="F134" s="29" t="s">
        <v>169</v>
      </c>
      <c r="G134" s="104">
        <v>0.1</v>
      </c>
      <c r="H134" s="131">
        <v>0.1</v>
      </c>
      <c r="I134" s="131">
        <v>0.1</v>
      </c>
      <c r="J134" s="131">
        <v>0.1</v>
      </c>
      <c r="K134" s="131">
        <v>0.1</v>
      </c>
      <c r="L134" s="131">
        <v>0.1</v>
      </c>
      <c r="M134" s="131">
        <v>0.1</v>
      </c>
      <c r="N134" s="131">
        <v>0.1</v>
      </c>
      <c r="O134" s="131">
        <v>0.1</v>
      </c>
      <c r="P134" s="131">
        <v>0.1</v>
      </c>
      <c r="Q134" s="132">
        <v>0.1</v>
      </c>
    </row>
    <row r="135" spans="1:17" ht="14.25" x14ac:dyDescent="0.3">
      <c r="A135" s="1" t="s">
        <v>46</v>
      </c>
      <c r="F135" s="29" t="s">
        <v>165</v>
      </c>
      <c r="G135" s="104">
        <v>0.2</v>
      </c>
      <c r="H135" s="131">
        <v>0.5</v>
      </c>
      <c r="I135" s="131">
        <v>0.6</v>
      </c>
      <c r="J135" s="131">
        <v>0.8</v>
      </c>
      <c r="K135" s="131">
        <v>0.9</v>
      </c>
      <c r="L135" s="131">
        <v>0.2</v>
      </c>
      <c r="M135" s="131">
        <v>0.3</v>
      </c>
      <c r="N135" s="131">
        <v>0.3</v>
      </c>
      <c r="O135" s="131">
        <v>0.5</v>
      </c>
      <c r="P135" s="131">
        <v>0.2</v>
      </c>
      <c r="Q135" s="132">
        <v>0.3</v>
      </c>
    </row>
    <row r="136" spans="1:17" ht="14.25" x14ac:dyDescent="0.3">
      <c r="A136" s="8">
        <v>0</v>
      </c>
      <c r="F136" s="29" t="s">
        <v>202</v>
      </c>
      <c r="G136" s="104">
        <v>0.2</v>
      </c>
      <c r="H136" s="131">
        <v>0.6</v>
      </c>
      <c r="I136" s="131">
        <v>0.7</v>
      </c>
      <c r="J136" s="131">
        <v>0.8</v>
      </c>
      <c r="K136" s="131">
        <v>0.8</v>
      </c>
      <c r="L136" s="131">
        <v>0.5</v>
      </c>
      <c r="M136" s="131">
        <v>0.5</v>
      </c>
      <c r="N136" s="131">
        <v>0.6</v>
      </c>
      <c r="O136" s="131">
        <v>0.7</v>
      </c>
      <c r="P136" s="131">
        <v>0.5</v>
      </c>
      <c r="Q136" s="132">
        <v>0.5</v>
      </c>
    </row>
    <row r="137" spans="1:17" ht="14.25" x14ac:dyDescent="0.3">
      <c r="A137" s="8">
        <v>0.1</v>
      </c>
      <c r="F137" s="29" t="s">
        <v>115</v>
      </c>
      <c r="G137" s="104">
        <v>0.5</v>
      </c>
      <c r="H137" s="131">
        <v>0.9</v>
      </c>
      <c r="I137" s="131">
        <v>1</v>
      </c>
      <c r="J137" s="131">
        <v>1.2</v>
      </c>
      <c r="K137" s="131">
        <v>1.5</v>
      </c>
      <c r="L137" s="131">
        <v>0.6</v>
      </c>
      <c r="M137" s="131">
        <v>0.6</v>
      </c>
      <c r="N137" s="131">
        <v>0.6</v>
      </c>
      <c r="O137" s="131">
        <v>0.7</v>
      </c>
      <c r="P137" s="131">
        <v>0.5</v>
      </c>
      <c r="Q137" s="132">
        <v>0.5</v>
      </c>
    </row>
    <row r="138" spans="1:17" ht="14.25" x14ac:dyDescent="0.3">
      <c r="F138" s="29" t="s">
        <v>106</v>
      </c>
      <c r="G138" s="131">
        <v>0.9</v>
      </c>
      <c r="H138" s="131">
        <v>1.1000000000000001</v>
      </c>
      <c r="I138" s="131">
        <v>1.4</v>
      </c>
      <c r="J138" s="131">
        <v>1.5</v>
      </c>
      <c r="K138" s="131">
        <v>1.8</v>
      </c>
      <c r="L138" s="131">
        <v>0.9</v>
      </c>
      <c r="M138" s="131">
        <v>1</v>
      </c>
      <c r="N138" s="131">
        <v>1.1000000000000001</v>
      </c>
      <c r="O138" s="131">
        <v>1.2</v>
      </c>
      <c r="P138" s="131">
        <v>1</v>
      </c>
      <c r="Q138" s="132">
        <v>0.9</v>
      </c>
    </row>
    <row r="139" spans="1:17" ht="14.25" x14ac:dyDescent="0.3">
      <c r="F139" s="29" t="s">
        <v>168</v>
      </c>
      <c r="G139" s="131">
        <v>1.1000000000000001</v>
      </c>
      <c r="H139" s="131">
        <v>1.5</v>
      </c>
      <c r="I139" s="131">
        <v>1.7</v>
      </c>
      <c r="J139" s="131">
        <v>1.8</v>
      </c>
      <c r="K139" s="131">
        <v>2.2000000000000002</v>
      </c>
      <c r="L139" s="131">
        <v>1</v>
      </c>
      <c r="M139" s="131">
        <v>1.3</v>
      </c>
      <c r="N139" s="131">
        <v>1.5</v>
      </c>
      <c r="O139" s="131">
        <v>1.8</v>
      </c>
      <c r="P139" s="131">
        <v>1.1000000000000001</v>
      </c>
      <c r="Q139" s="132">
        <v>1.3</v>
      </c>
    </row>
    <row r="140" spans="1:17" ht="14.25" x14ac:dyDescent="0.3">
      <c r="A140" s="1" t="s">
        <v>0</v>
      </c>
      <c r="F140" s="29" t="s">
        <v>166</v>
      </c>
      <c r="G140" s="131">
        <v>2</v>
      </c>
      <c r="H140" s="131">
        <v>2.4</v>
      </c>
      <c r="I140" s="131">
        <v>2.7</v>
      </c>
      <c r="J140" s="131">
        <v>2.7</v>
      </c>
      <c r="K140" s="131">
        <v>3.3</v>
      </c>
      <c r="L140" s="131">
        <v>2.1</v>
      </c>
      <c r="M140" s="131">
        <v>2.2999999999999998</v>
      </c>
      <c r="N140" s="131">
        <v>2.2000000000000002</v>
      </c>
      <c r="O140" s="131">
        <v>2.8</v>
      </c>
      <c r="P140" s="131">
        <v>1.6</v>
      </c>
      <c r="Q140" s="132">
        <v>2.2999999999999998</v>
      </c>
    </row>
    <row r="141" spans="1:17" ht="15" thickBot="1" x14ac:dyDescent="0.35">
      <c r="A141" s="8">
        <v>0</v>
      </c>
      <c r="F141" s="30" t="s">
        <v>177</v>
      </c>
      <c r="G141" s="107">
        <v>0.6</v>
      </c>
      <c r="H141" s="107">
        <v>0.9</v>
      </c>
      <c r="I141" s="107">
        <v>1</v>
      </c>
      <c r="J141" s="107">
        <v>1.1000000000000001</v>
      </c>
      <c r="K141" s="107">
        <v>1.1000000000000001</v>
      </c>
      <c r="L141" s="107">
        <v>0.7</v>
      </c>
      <c r="M141" s="107">
        <v>0.8</v>
      </c>
      <c r="N141" s="107">
        <v>1</v>
      </c>
      <c r="O141" s="107">
        <v>1.4</v>
      </c>
      <c r="P141" s="107">
        <v>0.8</v>
      </c>
      <c r="Q141" s="108">
        <v>0.9</v>
      </c>
    </row>
    <row r="142" spans="1:17" ht="14.25" x14ac:dyDescent="0.3">
      <c r="A142" s="8">
        <v>0.05</v>
      </c>
      <c r="F142" s="87" t="s">
        <v>143</v>
      </c>
      <c r="G142" s="102">
        <v>0.1</v>
      </c>
      <c r="H142" s="129">
        <v>0.1</v>
      </c>
      <c r="I142" s="129">
        <v>0.1</v>
      </c>
      <c r="J142" s="129">
        <v>0.1</v>
      </c>
      <c r="K142" s="129">
        <v>0.1</v>
      </c>
      <c r="L142" s="129">
        <v>0.1</v>
      </c>
      <c r="M142" s="129">
        <v>0.1</v>
      </c>
      <c r="N142" s="129">
        <v>0.1</v>
      </c>
      <c r="O142" s="129">
        <v>0.1</v>
      </c>
      <c r="P142" s="129">
        <v>0.1</v>
      </c>
      <c r="Q142" s="130">
        <v>0.1</v>
      </c>
    </row>
    <row r="143" spans="1:17" ht="14.25" x14ac:dyDescent="0.3">
      <c r="A143" s="8">
        <v>0.1</v>
      </c>
      <c r="F143" s="29" t="s">
        <v>178</v>
      </c>
      <c r="G143" s="104">
        <v>0.2</v>
      </c>
      <c r="H143" s="131">
        <v>0.2</v>
      </c>
      <c r="I143" s="131">
        <v>0.3</v>
      </c>
      <c r="J143" s="131">
        <v>0.3</v>
      </c>
      <c r="K143" s="131">
        <v>0.4</v>
      </c>
      <c r="L143" s="131">
        <v>0.1</v>
      </c>
      <c r="M143" s="131">
        <v>0.2</v>
      </c>
      <c r="N143" s="131">
        <v>0.3</v>
      </c>
      <c r="O143" s="131">
        <v>0.4</v>
      </c>
      <c r="P143" s="131">
        <v>0.2</v>
      </c>
      <c r="Q143" s="132">
        <v>0.5</v>
      </c>
    </row>
    <row r="144" spans="1:17" ht="14.25" x14ac:dyDescent="0.3">
      <c r="A144" s="8">
        <v>0.15</v>
      </c>
      <c r="F144" s="29" t="s">
        <v>179</v>
      </c>
      <c r="G144" s="104">
        <v>0.3</v>
      </c>
      <c r="H144" s="131">
        <v>0.3</v>
      </c>
      <c r="I144" s="131">
        <v>0.4</v>
      </c>
      <c r="J144" s="131">
        <v>0.4</v>
      </c>
      <c r="K144" s="131">
        <v>0.5</v>
      </c>
      <c r="L144" s="131">
        <v>0.2</v>
      </c>
      <c r="M144" s="131">
        <v>0.3</v>
      </c>
      <c r="N144" s="131">
        <v>0.4</v>
      </c>
      <c r="O144" s="131">
        <v>0.5</v>
      </c>
      <c r="P144" s="131">
        <v>0.3</v>
      </c>
      <c r="Q144" s="132">
        <v>0.7</v>
      </c>
    </row>
    <row r="145" spans="1:17" ht="14.25" x14ac:dyDescent="0.3">
      <c r="A145" s="8">
        <v>0.2</v>
      </c>
      <c r="F145" s="29" t="s">
        <v>180</v>
      </c>
      <c r="G145" s="104">
        <v>0.1</v>
      </c>
      <c r="H145" s="131">
        <v>0.3</v>
      </c>
      <c r="I145" s="131">
        <v>0.4</v>
      </c>
      <c r="J145" s="131">
        <v>0.4</v>
      </c>
      <c r="K145" s="131">
        <v>0.6</v>
      </c>
      <c r="L145" s="131">
        <v>0.2</v>
      </c>
      <c r="M145" s="131">
        <v>0.3</v>
      </c>
      <c r="N145" s="131">
        <v>0.3</v>
      </c>
      <c r="O145" s="131">
        <v>0.4</v>
      </c>
      <c r="P145" s="131">
        <v>0.2</v>
      </c>
      <c r="Q145" s="132">
        <v>0.4</v>
      </c>
    </row>
    <row r="146" spans="1:17" ht="14.25" x14ac:dyDescent="0.3">
      <c r="A146" s="8">
        <v>0.25</v>
      </c>
      <c r="F146" s="29" t="s">
        <v>61</v>
      </c>
      <c r="G146" s="104">
        <v>0.2</v>
      </c>
      <c r="H146" s="131">
        <v>0.6</v>
      </c>
      <c r="I146" s="131">
        <v>0.7</v>
      </c>
      <c r="J146" s="131">
        <v>1</v>
      </c>
      <c r="K146" s="131">
        <v>1.2</v>
      </c>
      <c r="L146" s="131">
        <v>0.3</v>
      </c>
      <c r="M146" s="131">
        <v>0.3</v>
      </c>
      <c r="N146" s="131">
        <v>0.7</v>
      </c>
      <c r="O146" s="131">
        <v>1</v>
      </c>
      <c r="P146" s="131">
        <v>0.3</v>
      </c>
      <c r="Q146" s="132">
        <v>0.7</v>
      </c>
    </row>
    <row r="147" spans="1:17" ht="14.25" x14ac:dyDescent="0.3">
      <c r="A147" s="8">
        <v>0.3</v>
      </c>
      <c r="F147" s="29" t="s">
        <v>62</v>
      </c>
      <c r="G147" s="104">
        <v>0.5</v>
      </c>
      <c r="H147" s="131">
        <v>1.1000000000000001</v>
      </c>
      <c r="I147" s="131">
        <v>1.4</v>
      </c>
      <c r="J147" s="131">
        <v>1.6</v>
      </c>
      <c r="K147" s="131">
        <v>2</v>
      </c>
      <c r="L147" s="131">
        <v>0.5</v>
      </c>
      <c r="M147" s="131">
        <v>0.6</v>
      </c>
      <c r="N147" s="131">
        <v>1.1000000000000001</v>
      </c>
      <c r="O147" s="131">
        <v>1.6</v>
      </c>
      <c r="P147" s="131">
        <v>0.5</v>
      </c>
      <c r="Q147" s="132">
        <v>1.3</v>
      </c>
    </row>
    <row r="148" spans="1:17" ht="14.25" x14ac:dyDescent="0.3">
      <c r="A148" s="8">
        <v>0.35</v>
      </c>
      <c r="F148" s="29" t="s">
        <v>164</v>
      </c>
      <c r="G148" s="104">
        <v>0.4</v>
      </c>
      <c r="H148" s="131">
        <v>0.6</v>
      </c>
      <c r="I148" s="131">
        <v>0.7</v>
      </c>
      <c r="J148" s="131">
        <v>0.7</v>
      </c>
      <c r="K148" s="131">
        <v>1</v>
      </c>
      <c r="L148" s="131">
        <v>0.5</v>
      </c>
      <c r="M148" s="131">
        <v>0.5</v>
      </c>
      <c r="N148" s="131">
        <v>0.7</v>
      </c>
      <c r="O148" s="131">
        <v>0.7</v>
      </c>
      <c r="P148" s="131">
        <v>0.6</v>
      </c>
      <c r="Q148" s="132">
        <v>0.4</v>
      </c>
    </row>
    <row r="149" spans="1:17" ht="14.25" x14ac:dyDescent="0.3">
      <c r="A149" s="8">
        <v>0.4</v>
      </c>
      <c r="F149" s="29" t="s">
        <v>204</v>
      </c>
      <c r="G149" s="104">
        <v>0.2</v>
      </c>
      <c r="H149" s="131">
        <v>0.3</v>
      </c>
      <c r="I149" s="131">
        <v>0.3</v>
      </c>
      <c r="J149" s="131">
        <v>0.4</v>
      </c>
      <c r="K149" s="131">
        <v>0.5</v>
      </c>
      <c r="L149" s="131">
        <v>0.1</v>
      </c>
      <c r="M149" s="131">
        <v>0.2</v>
      </c>
      <c r="N149" s="131">
        <v>0.2</v>
      </c>
      <c r="O149" s="131">
        <v>0.3</v>
      </c>
      <c r="P149" s="131">
        <v>0.1</v>
      </c>
      <c r="Q149" s="132">
        <v>0.3</v>
      </c>
    </row>
    <row r="150" spans="1:17" ht="14.25" x14ac:dyDescent="0.3">
      <c r="F150" s="29" t="s">
        <v>83</v>
      </c>
      <c r="G150" s="104">
        <v>0.4</v>
      </c>
      <c r="H150" s="131">
        <v>0.9</v>
      </c>
      <c r="I150" s="131">
        <v>1.4</v>
      </c>
      <c r="J150" s="131">
        <v>1.6</v>
      </c>
      <c r="K150" s="131">
        <v>2.2999999999999998</v>
      </c>
      <c r="L150" s="131">
        <v>0.4</v>
      </c>
      <c r="M150" s="131">
        <v>0.5</v>
      </c>
      <c r="N150" s="131">
        <v>0.9</v>
      </c>
      <c r="O150" s="131">
        <v>1.4</v>
      </c>
      <c r="P150" s="131">
        <v>0.4</v>
      </c>
      <c r="Q150" s="132">
        <v>1</v>
      </c>
    </row>
    <row r="151" spans="1:17" ht="14.25" x14ac:dyDescent="0.3">
      <c r="F151" s="29" t="s">
        <v>159</v>
      </c>
      <c r="G151" s="104">
        <v>0.5</v>
      </c>
      <c r="H151" s="131">
        <v>0.9</v>
      </c>
      <c r="I151" s="131">
        <v>1.2</v>
      </c>
      <c r="J151" s="131">
        <v>1.5</v>
      </c>
      <c r="K151" s="131">
        <v>1.8</v>
      </c>
      <c r="L151" s="131">
        <v>0.4</v>
      </c>
      <c r="M151" s="131">
        <v>0.4</v>
      </c>
      <c r="N151" s="131">
        <v>0.9</v>
      </c>
      <c r="O151" s="131">
        <v>1.5</v>
      </c>
      <c r="P151" s="131">
        <v>0.4</v>
      </c>
      <c r="Q151" s="132">
        <v>1</v>
      </c>
    </row>
    <row r="152" spans="1:17" ht="15" thickBot="1" x14ac:dyDescent="0.35">
      <c r="A152" s="1" t="s">
        <v>69</v>
      </c>
      <c r="F152" s="30" t="s">
        <v>205</v>
      </c>
      <c r="G152" s="106">
        <v>0.1</v>
      </c>
      <c r="H152" s="106">
        <v>0.1</v>
      </c>
      <c r="I152" s="106">
        <v>0.1</v>
      </c>
      <c r="J152" s="106">
        <v>0.1</v>
      </c>
      <c r="K152" s="106">
        <v>0.1</v>
      </c>
      <c r="L152" s="106">
        <v>0.1</v>
      </c>
      <c r="M152" s="106">
        <v>0.1</v>
      </c>
      <c r="N152" s="106">
        <v>0.1</v>
      </c>
      <c r="O152" s="106">
        <v>0.1</v>
      </c>
      <c r="P152" s="106">
        <v>0.1</v>
      </c>
      <c r="Q152" s="108">
        <v>0.1</v>
      </c>
    </row>
    <row r="153" spans="1:17" ht="14.25" x14ac:dyDescent="0.3">
      <c r="A153" s="1">
        <v>0.8</v>
      </c>
      <c r="F153" s="124" t="s">
        <v>201</v>
      </c>
      <c r="G153" s="153">
        <v>0.1</v>
      </c>
      <c r="H153" s="153">
        <v>0.1</v>
      </c>
      <c r="I153" s="153">
        <v>0.1</v>
      </c>
      <c r="J153" s="153">
        <v>0.1</v>
      </c>
      <c r="K153" s="153">
        <v>0.1</v>
      </c>
      <c r="L153" s="153">
        <v>0.1</v>
      </c>
      <c r="M153" s="153">
        <v>0.1</v>
      </c>
      <c r="N153" s="153">
        <v>0.1</v>
      </c>
      <c r="O153" s="153">
        <v>0.1</v>
      </c>
      <c r="P153" s="153">
        <v>0.1</v>
      </c>
      <c r="Q153" s="153">
        <v>0.1</v>
      </c>
    </row>
    <row r="154" spans="1:17" ht="14.25" x14ac:dyDescent="0.3">
      <c r="A154" s="1">
        <v>0.85</v>
      </c>
      <c r="F154" s="124" t="s">
        <v>203</v>
      </c>
      <c r="G154" s="153">
        <v>0.1</v>
      </c>
      <c r="H154" s="153">
        <v>0.3</v>
      </c>
      <c r="I154" s="153">
        <v>0.4</v>
      </c>
      <c r="J154" s="153">
        <v>0.4</v>
      </c>
      <c r="K154" s="153">
        <v>0.6</v>
      </c>
      <c r="L154" s="153">
        <v>0.2</v>
      </c>
      <c r="M154" s="153">
        <v>0.3</v>
      </c>
      <c r="N154" s="153">
        <v>0.3</v>
      </c>
      <c r="O154" s="153">
        <v>0.4</v>
      </c>
      <c r="P154" s="153">
        <v>0.2</v>
      </c>
      <c r="Q154" s="153">
        <v>0.4</v>
      </c>
    </row>
    <row r="155" spans="1:17" ht="14.25" x14ac:dyDescent="0.3">
      <c r="A155" s="1">
        <v>0.9</v>
      </c>
      <c r="F155" s="124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</row>
    <row r="156" spans="1:17" ht="13.5" thickBot="1" x14ac:dyDescent="0.25">
      <c r="A156" s="1">
        <v>0.95</v>
      </c>
      <c r="F156" s="123" t="s">
        <v>145</v>
      </c>
      <c r="G156" s="7" t="s">
        <v>10</v>
      </c>
      <c r="H156" s="7" t="s">
        <v>11</v>
      </c>
      <c r="I156" s="7" t="s">
        <v>12</v>
      </c>
      <c r="J156" s="7" t="s">
        <v>13</v>
      </c>
      <c r="K156" s="7" t="s">
        <v>15</v>
      </c>
      <c r="L156" s="7" t="s">
        <v>16</v>
      </c>
      <c r="M156" s="7" t="s">
        <v>18</v>
      </c>
      <c r="N156" s="7" t="s">
        <v>85</v>
      </c>
      <c r="O156" s="7" t="s">
        <v>86</v>
      </c>
      <c r="P156" s="7" t="s">
        <v>87</v>
      </c>
      <c r="Q156" s="7" t="s">
        <v>96</v>
      </c>
    </row>
    <row r="157" spans="1:17" ht="14.25" x14ac:dyDescent="0.3">
      <c r="A157" s="1">
        <v>1</v>
      </c>
      <c r="F157" s="87" t="s">
        <v>42</v>
      </c>
      <c r="G157" s="67">
        <v>0.1</v>
      </c>
      <c r="H157" s="67">
        <v>0.1</v>
      </c>
      <c r="I157" s="67">
        <v>0.1</v>
      </c>
      <c r="J157" s="67">
        <v>0.1</v>
      </c>
      <c r="K157" s="67">
        <v>0.1</v>
      </c>
      <c r="L157" s="67">
        <v>0.1</v>
      </c>
      <c r="M157" s="67">
        <v>0.1</v>
      </c>
      <c r="N157" s="67">
        <v>0.1</v>
      </c>
      <c r="O157" s="67">
        <v>0.1</v>
      </c>
      <c r="P157" s="67">
        <v>0.1</v>
      </c>
      <c r="Q157" s="89">
        <v>0.1</v>
      </c>
    </row>
    <row r="158" spans="1:17" ht="14.25" x14ac:dyDescent="0.3">
      <c r="A158" s="1">
        <v>1.05</v>
      </c>
      <c r="F158" s="29" t="s">
        <v>63</v>
      </c>
      <c r="G158" s="69">
        <v>0.2</v>
      </c>
      <c r="H158" s="69">
        <v>0.2</v>
      </c>
      <c r="I158" s="69">
        <v>0.2</v>
      </c>
      <c r="J158" s="69">
        <v>0.2</v>
      </c>
      <c r="K158" s="69">
        <v>0.2</v>
      </c>
      <c r="L158" s="69">
        <v>0.2</v>
      </c>
      <c r="M158" s="69">
        <v>0.4</v>
      </c>
      <c r="N158" s="69">
        <v>0.2</v>
      </c>
      <c r="O158" s="69">
        <v>0.2</v>
      </c>
      <c r="P158" s="69">
        <v>0.2</v>
      </c>
      <c r="Q158" s="90">
        <v>0.1</v>
      </c>
    </row>
    <row r="159" spans="1:17" ht="14.25" x14ac:dyDescent="0.3">
      <c r="A159" s="1">
        <v>1.1000000000000001</v>
      </c>
      <c r="F159" s="29" t="s">
        <v>64</v>
      </c>
      <c r="G159" s="69">
        <v>0.2</v>
      </c>
      <c r="H159" s="69">
        <v>0.4</v>
      </c>
      <c r="I159" s="69">
        <v>0.3</v>
      </c>
      <c r="J159" s="69">
        <v>0.3</v>
      </c>
      <c r="K159" s="69">
        <v>0.3</v>
      </c>
      <c r="L159" s="69">
        <v>0.4</v>
      </c>
      <c r="M159" s="69">
        <v>0.4</v>
      </c>
      <c r="N159" s="69">
        <v>0.4</v>
      </c>
      <c r="O159" s="69">
        <v>0.3</v>
      </c>
      <c r="P159" s="69">
        <v>0.5</v>
      </c>
      <c r="Q159" s="90">
        <v>0.4</v>
      </c>
    </row>
    <row r="160" spans="1:17" ht="14.25" x14ac:dyDescent="0.3">
      <c r="A160" s="1">
        <v>1.1499999999999999</v>
      </c>
      <c r="F160" s="29" t="s">
        <v>65</v>
      </c>
      <c r="G160" s="69">
        <v>0.2</v>
      </c>
      <c r="H160" s="69">
        <v>0.2</v>
      </c>
      <c r="I160" s="69">
        <v>0.2</v>
      </c>
      <c r="J160" s="69">
        <v>0.2</v>
      </c>
      <c r="K160" s="69">
        <v>0.2</v>
      </c>
      <c r="L160" s="69">
        <v>0.2</v>
      </c>
      <c r="M160" s="69">
        <v>0.2</v>
      </c>
      <c r="N160" s="69">
        <v>0.2</v>
      </c>
      <c r="O160" s="69">
        <v>0.2</v>
      </c>
      <c r="P160" s="69">
        <v>0.2</v>
      </c>
      <c r="Q160" s="90">
        <v>0.2</v>
      </c>
    </row>
    <row r="161" spans="1:17" ht="14.25" x14ac:dyDescent="0.3">
      <c r="A161" s="1">
        <v>1.2</v>
      </c>
      <c r="F161" s="29" t="s">
        <v>66</v>
      </c>
      <c r="G161" s="69">
        <v>0.9</v>
      </c>
      <c r="H161" s="70">
        <v>1.4</v>
      </c>
      <c r="I161" s="70">
        <v>1.7</v>
      </c>
      <c r="J161" s="70">
        <v>1.3</v>
      </c>
      <c r="K161" s="70">
        <v>1.9</v>
      </c>
      <c r="L161" s="70">
        <v>1.3</v>
      </c>
      <c r="M161" s="70">
        <v>1.6</v>
      </c>
      <c r="N161" s="70">
        <v>1.5</v>
      </c>
      <c r="O161" s="70">
        <v>1.5</v>
      </c>
      <c r="P161" s="70">
        <v>1.5</v>
      </c>
      <c r="Q161" s="71">
        <v>1.3</v>
      </c>
    </row>
    <row r="162" spans="1:17" ht="15" thickBot="1" x14ac:dyDescent="0.35">
      <c r="F162" s="30" t="s">
        <v>43</v>
      </c>
      <c r="G162" s="77">
        <v>0.9</v>
      </c>
      <c r="H162" s="77">
        <v>1.1000000000000001</v>
      </c>
      <c r="I162" s="77">
        <v>1.3</v>
      </c>
      <c r="J162" s="77">
        <v>1.1000000000000001</v>
      </c>
      <c r="K162" s="77">
        <v>1.2</v>
      </c>
      <c r="L162" s="77">
        <v>1.2</v>
      </c>
      <c r="M162" s="78">
        <v>1.4</v>
      </c>
      <c r="N162" s="77">
        <v>1.1000000000000001</v>
      </c>
      <c r="O162" s="77">
        <v>1.1000000000000001</v>
      </c>
      <c r="P162" s="77">
        <v>1.1000000000000001</v>
      </c>
      <c r="Q162" s="91">
        <v>1</v>
      </c>
    </row>
    <row r="163" spans="1:17" ht="14.25" x14ac:dyDescent="0.3">
      <c r="A163" s="23" t="s">
        <v>104</v>
      </c>
      <c r="F163" s="87" t="s">
        <v>40</v>
      </c>
      <c r="G163" s="117">
        <v>0.2</v>
      </c>
      <c r="H163" s="117">
        <v>0.2</v>
      </c>
      <c r="I163" s="117">
        <v>0.3</v>
      </c>
      <c r="J163" s="117">
        <v>0.3</v>
      </c>
      <c r="K163" s="117">
        <v>0.3</v>
      </c>
      <c r="L163" s="117">
        <v>0.2</v>
      </c>
      <c r="M163" s="117">
        <v>0.2</v>
      </c>
      <c r="N163" s="117">
        <v>0.3</v>
      </c>
      <c r="O163" s="117">
        <v>0.3</v>
      </c>
      <c r="P163" s="117">
        <v>0.3</v>
      </c>
      <c r="Q163" s="118">
        <v>0.3</v>
      </c>
    </row>
    <row r="164" spans="1:17" ht="14.25" x14ac:dyDescent="0.3">
      <c r="A164" s="8">
        <v>0</v>
      </c>
      <c r="F164" s="29" t="s">
        <v>45</v>
      </c>
      <c r="G164" s="121">
        <v>0.3</v>
      </c>
      <c r="H164" s="121">
        <v>0.4</v>
      </c>
      <c r="I164" s="121">
        <v>0.4</v>
      </c>
      <c r="J164" s="121">
        <v>0.4</v>
      </c>
      <c r="K164" s="121">
        <v>0.4</v>
      </c>
      <c r="L164" s="121">
        <v>0.3</v>
      </c>
      <c r="M164" s="121">
        <v>0.4</v>
      </c>
      <c r="N164" s="121">
        <v>0.4</v>
      </c>
      <c r="O164" s="121">
        <v>0.4</v>
      </c>
      <c r="P164" s="121">
        <v>0.4</v>
      </c>
      <c r="Q164" s="122">
        <v>0.3</v>
      </c>
    </row>
    <row r="165" spans="1:17" ht="14.25" x14ac:dyDescent="0.3">
      <c r="A165" s="8">
        <v>0.01</v>
      </c>
      <c r="F165" s="29" t="s">
        <v>67</v>
      </c>
      <c r="G165" s="121">
        <v>0.6</v>
      </c>
      <c r="H165" s="121">
        <v>0.7</v>
      </c>
      <c r="I165" s="121">
        <v>0.8</v>
      </c>
      <c r="J165" s="121">
        <v>0.8</v>
      </c>
      <c r="K165" s="121">
        <v>1</v>
      </c>
      <c r="L165" s="121">
        <v>0.7</v>
      </c>
      <c r="M165" s="121">
        <v>0.8</v>
      </c>
      <c r="N165" s="121">
        <v>1</v>
      </c>
      <c r="O165" s="121">
        <v>1</v>
      </c>
      <c r="P165" s="121">
        <v>1</v>
      </c>
      <c r="Q165" s="122">
        <v>0.9</v>
      </c>
    </row>
    <row r="166" spans="1:17" ht="14.25" x14ac:dyDescent="0.3">
      <c r="A166" s="8">
        <v>0.02</v>
      </c>
      <c r="F166" s="29" t="s">
        <v>68</v>
      </c>
      <c r="G166" s="121">
        <v>0.6</v>
      </c>
      <c r="H166" s="121">
        <v>0.9</v>
      </c>
      <c r="I166" s="121">
        <v>1.2</v>
      </c>
      <c r="J166" s="121">
        <v>1.2</v>
      </c>
      <c r="K166" s="121">
        <v>1.3</v>
      </c>
      <c r="L166" s="121">
        <v>0.8</v>
      </c>
      <c r="M166" s="121">
        <v>0.9</v>
      </c>
      <c r="N166" s="121">
        <v>1</v>
      </c>
      <c r="O166" s="126">
        <v>1.1000000000000001</v>
      </c>
      <c r="P166" s="121">
        <v>0.8</v>
      </c>
      <c r="Q166" s="127">
        <v>1</v>
      </c>
    </row>
    <row r="167" spans="1:17" ht="15" thickBot="1" x14ac:dyDescent="0.35">
      <c r="F167" s="30" t="s">
        <v>41</v>
      </c>
      <c r="G167" s="119">
        <v>1.1000000000000001</v>
      </c>
      <c r="H167" s="119">
        <v>1.2</v>
      </c>
      <c r="I167" s="119">
        <v>1.4</v>
      </c>
      <c r="J167" s="119">
        <v>1.4</v>
      </c>
      <c r="K167" s="119">
        <v>1.5</v>
      </c>
      <c r="L167" s="119">
        <v>1</v>
      </c>
      <c r="M167" s="128">
        <v>1.2</v>
      </c>
      <c r="N167" s="119">
        <v>1.3</v>
      </c>
      <c r="O167" s="119">
        <v>1.4</v>
      </c>
      <c r="P167" s="119">
        <v>1.2</v>
      </c>
      <c r="Q167" s="120">
        <v>1.4</v>
      </c>
    </row>
    <row r="168" spans="1:17" x14ac:dyDescent="0.2">
      <c r="A168" s="11" t="s">
        <v>34</v>
      </c>
      <c r="B168" s="12" t="s">
        <v>3</v>
      </c>
      <c r="F168" s="1" t="s">
        <v>55</v>
      </c>
    </row>
    <row r="169" spans="1:17" x14ac:dyDescent="0.2">
      <c r="A169" s="13" t="s">
        <v>10</v>
      </c>
      <c r="B169" s="22">
        <v>455</v>
      </c>
    </row>
    <row r="170" spans="1:17" x14ac:dyDescent="0.2">
      <c r="A170" s="13" t="s">
        <v>11</v>
      </c>
      <c r="B170" s="22">
        <v>372</v>
      </c>
    </row>
    <row r="171" spans="1:17" ht="13.5" thickBot="1" x14ac:dyDescent="0.25">
      <c r="A171" s="13" t="s">
        <v>12</v>
      </c>
      <c r="B171" s="22">
        <v>322</v>
      </c>
    </row>
    <row r="172" spans="1:17" ht="13.5" thickBot="1" x14ac:dyDescent="0.25">
      <c r="A172" s="13" t="s">
        <v>13</v>
      </c>
      <c r="B172" s="22">
        <v>334</v>
      </c>
      <c r="F172" s="93" t="s">
        <v>76</v>
      </c>
      <c r="G172" s="94" t="s">
        <v>10</v>
      </c>
      <c r="H172" s="94" t="s">
        <v>11</v>
      </c>
      <c r="I172" s="94" t="s">
        <v>12</v>
      </c>
      <c r="J172" s="94" t="s">
        <v>13</v>
      </c>
      <c r="K172" s="94" t="s">
        <v>15</v>
      </c>
      <c r="L172" s="94" t="s">
        <v>85</v>
      </c>
      <c r="M172" s="94" t="s">
        <v>86</v>
      </c>
      <c r="N172" s="95" t="s">
        <v>96</v>
      </c>
      <c r="O172" s="7"/>
      <c r="P172" s="7"/>
      <c r="Q172" s="7"/>
    </row>
    <row r="173" spans="1:17" ht="15.75" thickTop="1" thickBot="1" x14ac:dyDescent="0.35">
      <c r="A173" s="13" t="s">
        <v>15</v>
      </c>
      <c r="B173" s="22">
        <v>280</v>
      </c>
      <c r="F173" s="115"/>
      <c r="G173" s="69"/>
      <c r="H173" s="69"/>
      <c r="I173" s="69"/>
      <c r="J173" s="18"/>
      <c r="K173" s="18"/>
      <c r="L173" s="18"/>
      <c r="M173" s="18"/>
      <c r="N173" s="92"/>
    </row>
    <row r="174" spans="1:17" ht="14.25" x14ac:dyDescent="0.3">
      <c r="A174" s="13" t="s">
        <v>16</v>
      </c>
      <c r="B174" s="22">
        <v>463</v>
      </c>
      <c r="F174" s="87" t="s">
        <v>48</v>
      </c>
      <c r="G174" s="117">
        <v>0.2</v>
      </c>
      <c r="H174" s="117">
        <v>0.2</v>
      </c>
      <c r="I174" s="117">
        <v>0.1</v>
      </c>
      <c r="J174" s="117">
        <v>0.2</v>
      </c>
      <c r="K174" s="117">
        <v>0.2</v>
      </c>
      <c r="L174" s="117">
        <v>0.2</v>
      </c>
      <c r="M174" s="117">
        <v>0.2</v>
      </c>
      <c r="N174" s="118">
        <v>0.2</v>
      </c>
    </row>
    <row r="175" spans="1:17" ht="15" thickBot="1" x14ac:dyDescent="0.35">
      <c r="A175" s="13" t="s">
        <v>18</v>
      </c>
      <c r="B175" s="22">
        <v>390</v>
      </c>
      <c r="F175" s="30" t="s">
        <v>77</v>
      </c>
      <c r="G175" s="119">
        <v>0.1</v>
      </c>
      <c r="H175" s="119">
        <v>0.1</v>
      </c>
      <c r="I175" s="119">
        <v>0.1</v>
      </c>
      <c r="J175" s="119">
        <v>0.1</v>
      </c>
      <c r="K175" s="119">
        <v>0.1</v>
      </c>
      <c r="L175" s="119">
        <v>0.1</v>
      </c>
      <c r="M175" s="119">
        <v>0.1</v>
      </c>
      <c r="N175" s="120">
        <v>0.2</v>
      </c>
    </row>
    <row r="176" spans="1:17" ht="14.25" x14ac:dyDescent="0.3">
      <c r="A176" s="13" t="s">
        <v>85</v>
      </c>
      <c r="B176" s="22">
        <v>357</v>
      </c>
      <c r="F176" s="112" t="s">
        <v>78</v>
      </c>
      <c r="G176" s="121"/>
      <c r="H176" s="121"/>
      <c r="I176" s="121"/>
      <c r="J176" s="121"/>
      <c r="K176" s="121"/>
      <c r="L176" s="121"/>
      <c r="M176" s="121"/>
      <c r="N176" s="122"/>
    </row>
    <row r="177" spans="1:17" ht="15" thickBot="1" x14ac:dyDescent="0.35">
      <c r="A177" s="13" t="s">
        <v>86</v>
      </c>
      <c r="B177" s="22">
        <v>310</v>
      </c>
      <c r="F177" s="115"/>
      <c r="G177" s="121"/>
      <c r="H177" s="121"/>
      <c r="I177" s="121"/>
      <c r="J177" s="121"/>
      <c r="K177" s="121"/>
      <c r="L177" s="121"/>
      <c r="M177" s="121"/>
      <c r="N177" s="122"/>
    </row>
    <row r="178" spans="1:17" ht="14.25" x14ac:dyDescent="0.3">
      <c r="A178" s="13" t="s">
        <v>87</v>
      </c>
      <c r="B178" s="22">
        <v>440</v>
      </c>
      <c r="F178" s="87" t="s">
        <v>51</v>
      </c>
      <c r="G178" s="117">
        <v>0.1</v>
      </c>
      <c r="H178" s="117">
        <v>0.2</v>
      </c>
      <c r="I178" s="117">
        <v>0.2</v>
      </c>
      <c r="J178" s="117">
        <v>0.2</v>
      </c>
      <c r="K178" s="117">
        <v>0.2</v>
      </c>
      <c r="L178" s="117">
        <v>0.2</v>
      </c>
      <c r="M178" s="117">
        <v>0.2</v>
      </c>
      <c r="N178" s="118">
        <v>0.2</v>
      </c>
    </row>
    <row r="179" spans="1:17" ht="15" thickBot="1" x14ac:dyDescent="0.35">
      <c r="A179" s="13" t="s">
        <v>96</v>
      </c>
      <c r="B179" s="22">
        <v>310</v>
      </c>
      <c r="F179" s="30" t="s">
        <v>79</v>
      </c>
      <c r="G179" s="119">
        <v>0.1</v>
      </c>
      <c r="H179" s="119">
        <v>0.1</v>
      </c>
      <c r="I179" s="119">
        <v>0.1</v>
      </c>
      <c r="J179" s="119">
        <v>0.2</v>
      </c>
      <c r="K179" s="119">
        <v>0.2</v>
      </c>
      <c r="L179" s="119">
        <v>0.1</v>
      </c>
      <c r="M179" s="119">
        <v>0.2</v>
      </c>
      <c r="N179" s="120">
        <v>0.2</v>
      </c>
    </row>
    <row r="180" spans="1:17" ht="15" thickBot="1" x14ac:dyDescent="0.35">
      <c r="F180" s="116" t="s">
        <v>80</v>
      </c>
      <c r="G180" s="119"/>
      <c r="H180" s="119"/>
      <c r="I180" s="119"/>
      <c r="J180" s="119"/>
      <c r="K180" s="119"/>
      <c r="L180" s="119"/>
      <c r="M180" s="119"/>
      <c r="N180" s="120"/>
    </row>
    <row r="182" spans="1:17" ht="13.5" thickBot="1" x14ac:dyDescent="0.25"/>
    <row r="183" spans="1:17" ht="14.25" thickTop="1" thickBot="1" x14ac:dyDescent="0.25">
      <c r="A183" s="1" t="s">
        <v>103</v>
      </c>
      <c r="F183" s="114" t="s">
        <v>167</v>
      </c>
      <c r="G183" s="7" t="s">
        <v>10</v>
      </c>
      <c r="H183" s="7" t="s">
        <v>11</v>
      </c>
      <c r="I183" s="7" t="s">
        <v>12</v>
      </c>
      <c r="J183" s="7" t="s">
        <v>13</v>
      </c>
      <c r="K183" s="7" t="s">
        <v>15</v>
      </c>
      <c r="L183" s="7" t="s">
        <v>16</v>
      </c>
      <c r="M183" s="7" t="s">
        <v>18</v>
      </c>
      <c r="N183" s="7" t="s">
        <v>85</v>
      </c>
      <c r="O183" s="7" t="s">
        <v>86</v>
      </c>
      <c r="P183" s="7" t="s">
        <v>87</v>
      </c>
      <c r="Q183" s="7" t="s">
        <v>96</v>
      </c>
    </row>
    <row r="184" spans="1:17" ht="14.25" x14ac:dyDescent="0.3">
      <c r="A184" s="8">
        <v>0</v>
      </c>
      <c r="F184" s="87" t="s">
        <v>98</v>
      </c>
      <c r="G184" s="67">
        <v>0.1</v>
      </c>
      <c r="H184" s="67">
        <v>0.1</v>
      </c>
      <c r="I184" s="67">
        <v>0.1</v>
      </c>
      <c r="J184" s="67">
        <v>0.2</v>
      </c>
      <c r="K184" s="67">
        <v>0.1</v>
      </c>
      <c r="L184" s="67">
        <v>0.1</v>
      </c>
      <c r="M184" s="67">
        <v>0.1</v>
      </c>
      <c r="N184" s="67">
        <v>0.1</v>
      </c>
      <c r="O184" s="67">
        <v>0.2</v>
      </c>
      <c r="P184" s="67">
        <v>0.1</v>
      </c>
      <c r="Q184" s="89">
        <v>0.2</v>
      </c>
    </row>
    <row r="185" spans="1:17" ht="14.25" x14ac:dyDescent="0.3">
      <c r="A185" s="8">
        <v>0.05</v>
      </c>
      <c r="F185" s="29" t="s">
        <v>43</v>
      </c>
      <c r="G185" s="69">
        <v>0.2</v>
      </c>
      <c r="H185" s="69">
        <v>0.2</v>
      </c>
      <c r="I185" s="69">
        <v>0.2</v>
      </c>
      <c r="J185" s="69">
        <v>0.2</v>
      </c>
      <c r="K185" s="69">
        <v>0.2</v>
      </c>
      <c r="L185" s="69">
        <v>0.1</v>
      </c>
      <c r="M185" s="69">
        <v>0.1</v>
      </c>
      <c r="N185" s="69">
        <v>0.2</v>
      </c>
      <c r="O185" s="69">
        <v>0.2</v>
      </c>
      <c r="P185" s="69">
        <v>0.1</v>
      </c>
      <c r="Q185" s="90">
        <v>0.2</v>
      </c>
    </row>
    <row r="186" spans="1:17" ht="14.25" x14ac:dyDescent="0.3">
      <c r="A186" s="8">
        <v>0.08</v>
      </c>
      <c r="F186" s="29" t="s">
        <v>50</v>
      </c>
      <c r="G186" s="69">
        <v>0.4</v>
      </c>
      <c r="H186" s="69">
        <v>0.2</v>
      </c>
      <c r="I186" s="69">
        <v>0.2</v>
      </c>
      <c r="J186" s="69">
        <v>0.2</v>
      </c>
      <c r="K186" s="69">
        <v>0.2</v>
      </c>
      <c r="L186" s="69">
        <v>0.2</v>
      </c>
      <c r="M186" s="69">
        <v>0.2</v>
      </c>
      <c r="N186" s="69">
        <v>0.2</v>
      </c>
      <c r="O186" s="69">
        <v>0.3</v>
      </c>
      <c r="P186" s="69">
        <v>0.2</v>
      </c>
      <c r="Q186" s="90">
        <v>0.3</v>
      </c>
    </row>
    <row r="187" spans="1:17" ht="15" thickBot="1" x14ac:dyDescent="0.35">
      <c r="A187" s="8">
        <v>0.1</v>
      </c>
      <c r="F187" s="30" t="s">
        <v>49</v>
      </c>
      <c r="G187" s="77">
        <v>0.1</v>
      </c>
      <c r="H187" s="78">
        <v>0.1</v>
      </c>
      <c r="I187" s="78">
        <v>0.1</v>
      </c>
      <c r="J187" s="78">
        <v>0.1</v>
      </c>
      <c r="K187" s="78">
        <v>0.1</v>
      </c>
      <c r="L187" s="78">
        <v>0.1</v>
      </c>
      <c r="M187" s="78">
        <v>0.1</v>
      </c>
      <c r="N187" s="78">
        <v>0.1</v>
      </c>
      <c r="O187" s="78">
        <v>0.1</v>
      </c>
      <c r="P187" s="78">
        <v>0.1</v>
      </c>
      <c r="Q187" s="79">
        <v>0.1</v>
      </c>
    </row>
    <row r="188" spans="1:17" ht="14.25" x14ac:dyDescent="0.3">
      <c r="F188" s="87" t="s">
        <v>95</v>
      </c>
      <c r="G188" s="67">
        <v>0.1</v>
      </c>
      <c r="H188" s="67">
        <v>0.1</v>
      </c>
      <c r="I188" s="67">
        <v>0.1</v>
      </c>
      <c r="J188" s="67">
        <v>0.2</v>
      </c>
      <c r="K188" s="67">
        <v>0.1</v>
      </c>
      <c r="L188" s="67">
        <v>0.1</v>
      </c>
      <c r="M188" s="67">
        <v>0.1</v>
      </c>
      <c r="N188" s="67">
        <v>0.1</v>
      </c>
      <c r="O188" s="67">
        <v>0.2</v>
      </c>
      <c r="P188" s="67">
        <v>0.1</v>
      </c>
      <c r="Q188" s="89">
        <v>0.2</v>
      </c>
    </row>
    <row r="189" spans="1:17" ht="14.25" x14ac:dyDescent="0.3">
      <c r="F189" s="29" t="s">
        <v>41</v>
      </c>
      <c r="G189" s="69">
        <v>0.2</v>
      </c>
      <c r="H189" s="69">
        <v>0.2</v>
      </c>
      <c r="I189" s="69">
        <v>0.1</v>
      </c>
      <c r="J189" s="69">
        <v>0.2</v>
      </c>
      <c r="K189" s="69">
        <v>0.2</v>
      </c>
      <c r="L189" s="69">
        <v>0.1</v>
      </c>
      <c r="M189" s="69">
        <v>0.1</v>
      </c>
      <c r="N189" s="69">
        <v>0.2</v>
      </c>
      <c r="O189" s="69">
        <v>0.3</v>
      </c>
      <c r="P189" s="69">
        <v>0.1</v>
      </c>
      <c r="Q189" s="90">
        <v>0.3</v>
      </c>
    </row>
    <row r="190" spans="1:17" ht="14.25" x14ac:dyDescent="0.3">
      <c r="F190" s="29" t="s">
        <v>53</v>
      </c>
      <c r="G190" s="69">
        <v>0.1</v>
      </c>
      <c r="H190" s="69">
        <v>0.1</v>
      </c>
      <c r="I190" s="69">
        <v>0.1</v>
      </c>
      <c r="J190" s="69">
        <v>0.1</v>
      </c>
      <c r="K190" s="69">
        <v>0.1</v>
      </c>
      <c r="L190" s="69">
        <v>0.1</v>
      </c>
      <c r="M190" s="69">
        <v>0.1</v>
      </c>
      <c r="N190" s="69">
        <v>0.1</v>
      </c>
      <c r="O190" s="69">
        <v>0.1</v>
      </c>
      <c r="P190" s="69">
        <v>0.1</v>
      </c>
      <c r="Q190" s="90">
        <v>0.1</v>
      </c>
    </row>
    <row r="191" spans="1:17" ht="15" thickBot="1" x14ac:dyDescent="0.35">
      <c r="F191" s="30" t="s">
        <v>52</v>
      </c>
      <c r="G191" s="97">
        <v>0.1</v>
      </c>
      <c r="H191" s="97">
        <v>0.1</v>
      </c>
      <c r="I191" s="97">
        <v>0.1</v>
      </c>
      <c r="J191" s="97">
        <v>0.1</v>
      </c>
      <c r="K191" s="97">
        <v>0.1</v>
      </c>
      <c r="L191" s="97">
        <v>0.1</v>
      </c>
      <c r="M191" s="97">
        <v>0.1</v>
      </c>
      <c r="N191" s="97">
        <v>0.1</v>
      </c>
      <c r="O191" s="97">
        <v>0.1</v>
      </c>
      <c r="P191" s="97">
        <v>0.1</v>
      </c>
      <c r="Q191" s="98">
        <v>0.1</v>
      </c>
    </row>
    <row r="192" spans="1:17" ht="14.25" x14ac:dyDescent="0.3">
      <c r="F192" s="9"/>
      <c r="G192"/>
      <c r="H192"/>
      <c r="I192"/>
      <c r="J192"/>
      <c r="K192"/>
      <c r="L192"/>
      <c r="M192"/>
      <c r="N192"/>
      <c r="O192"/>
      <c r="P192"/>
      <c r="Q192"/>
    </row>
    <row r="193" spans="1:17" ht="14.25" x14ac:dyDescent="0.3">
      <c r="A193" s="1" t="s">
        <v>24</v>
      </c>
      <c r="F193" s="3"/>
      <c r="G193"/>
      <c r="H193"/>
      <c r="I193"/>
      <c r="J193"/>
      <c r="K193"/>
      <c r="L193"/>
      <c r="M193"/>
      <c r="N193"/>
      <c r="O193"/>
      <c r="P193"/>
      <c r="Q193"/>
    </row>
    <row r="194" spans="1:17" ht="13.5" thickBot="1" x14ac:dyDescent="0.25">
      <c r="A194" s="8">
        <v>0</v>
      </c>
    </row>
    <row r="195" spans="1:17" ht="14.25" thickTop="1" thickBot="1" x14ac:dyDescent="0.25">
      <c r="A195" s="8">
        <v>0.01</v>
      </c>
      <c r="F195" s="100" t="s">
        <v>84</v>
      </c>
      <c r="G195" s="7" t="s">
        <v>10</v>
      </c>
      <c r="H195" s="7" t="s">
        <v>11</v>
      </c>
      <c r="I195" s="7" t="s">
        <v>12</v>
      </c>
      <c r="J195" s="7" t="s">
        <v>13</v>
      </c>
      <c r="K195" s="7" t="s">
        <v>15</v>
      </c>
      <c r="L195" s="7" t="s">
        <v>16</v>
      </c>
      <c r="M195" s="7" t="s">
        <v>18</v>
      </c>
      <c r="N195" s="7" t="s">
        <v>85</v>
      </c>
      <c r="O195" s="7" t="s">
        <v>86</v>
      </c>
      <c r="P195" s="7" t="s">
        <v>87</v>
      </c>
      <c r="Q195" s="7" t="s">
        <v>96</v>
      </c>
    </row>
    <row r="196" spans="1:17" ht="14.25" x14ac:dyDescent="0.3">
      <c r="A196" s="8">
        <v>0.02</v>
      </c>
      <c r="F196" s="87" t="s">
        <v>98</v>
      </c>
      <c r="G196" s="67">
        <v>0.1</v>
      </c>
      <c r="H196" s="67">
        <v>0.1</v>
      </c>
      <c r="I196" s="67">
        <v>0.1</v>
      </c>
      <c r="J196" s="67">
        <v>0.2</v>
      </c>
      <c r="K196" s="67">
        <v>0.2</v>
      </c>
      <c r="L196" s="67">
        <v>0.1</v>
      </c>
      <c r="M196" s="67">
        <v>0.1</v>
      </c>
      <c r="N196" s="67">
        <v>0.1</v>
      </c>
      <c r="O196" s="67">
        <v>0.2</v>
      </c>
      <c r="P196" s="67">
        <v>0.1</v>
      </c>
      <c r="Q196" s="89">
        <v>0.2</v>
      </c>
    </row>
    <row r="197" spans="1:17" ht="14.25" x14ac:dyDescent="0.3">
      <c r="A197" s="8">
        <v>0.03</v>
      </c>
      <c r="F197" s="29" t="s">
        <v>43</v>
      </c>
      <c r="G197" s="69">
        <v>0.1</v>
      </c>
      <c r="H197" s="69">
        <v>0.2</v>
      </c>
      <c r="I197" s="69">
        <v>0.2</v>
      </c>
      <c r="J197" s="69">
        <v>0.3</v>
      </c>
      <c r="K197" s="69">
        <v>0.3</v>
      </c>
      <c r="L197" s="69">
        <v>0.1</v>
      </c>
      <c r="M197" s="69">
        <v>0.1</v>
      </c>
      <c r="N197" s="69">
        <v>0.2</v>
      </c>
      <c r="O197" s="69">
        <v>0.3</v>
      </c>
      <c r="P197" s="69">
        <v>0.1</v>
      </c>
      <c r="Q197" s="90">
        <v>0.3</v>
      </c>
    </row>
    <row r="198" spans="1:17" ht="14.25" x14ac:dyDescent="0.3">
      <c r="A198" s="8">
        <v>0.04</v>
      </c>
      <c r="F198" s="29" t="s">
        <v>50</v>
      </c>
      <c r="G198" s="69">
        <v>0.1</v>
      </c>
      <c r="H198" s="69">
        <v>0.3</v>
      </c>
      <c r="I198" s="69">
        <v>0.3</v>
      </c>
      <c r="J198" s="69">
        <v>0.4</v>
      </c>
      <c r="K198" s="69">
        <v>0.4</v>
      </c>
      <c r="L198" s="69">
        <v>0.1</v>
      </c>
      <c r="M198" s="69">
        <v>0.2</v>
      </c>
      <c r="N198" s="69">
        <v>0.3</v>
      </c>
      <c r="O198" s="69">
        <v>0.6</v>
      </c>
      <c r="P198" s="69">
        <v>0.1</v>
      </c>
      <c r="Q198" s="90">
        <v>0.5</v>
      </c>
    </row>
    <row r="199" spans="1:17" ht="15" thickBot="1" x14ac:dyDescent="0.35">
      <c r="A199" s="8">
        <v>0.05</v>
      </c>
      <c r="F199" s="30" t="s">
        <v>49</v>
      </c>
      <c r="G199" s="77">
        <v>0.1</v>
      </c>
      <c r="H199" s="78">
        <v>0.1</v>
      </c>
      <c r="I199" s="78">
        <v>0.1</v>
      </c>
      <c r="J199" s="78">
        <v>0.1</v>
      </c>
      <c r="K199" s="78">
        <v>0.1</v>
      </c>
      <c r="L199" s="78">
        <v>0.1</v>
      </c>
      <c r="M199" s="78">
        <v>0.1</v>
      </c>
      <c r="N199" s="78">
        <v>0.1</v>
      </c>
      <c r="O199" s="78">
        <v>0.1</v>
      </c>
      <c r="P199" s="78">
        <v>0.1</v>
      </c>
      <c r="Q199" s="79">
        <v>0.1</v>
      </c>
    </row>
    <row r="200" spans="1:17" ht="14.25" x14ac:dyDescent="0.3">
      <c r="A200" s="8"/>
      <c r="F200" s="87" t="s">
        <v>95</v>
      </c>
      <c r="G200" s="67">
        <v>0.1</v>
      </c>
      <c r="H200" s="67">
        <v>0.2</v>
      </c>
      <c r="I200" s="67">
        <v>0.2</v>
      </c>
      <c r="J200" s="67">
        <v>0.3</v>
      </c>
      <c r="K200" s="67">
        <v>0.3</v>
      </c>
      <c r="L200" s="67">
        <v>0.1</v>
      </c>
      <c r="M200" s="67">
        <v>0.1</v>
      </c>
      <c r="N200" s="67">
        <v>0.2</v>
      </c>
      <c r="O200" s="67">
        <v>0.4</v>
      </c>
      <c r="P200" s="67">
        <v>0.1</v>
      </c>
      <c r="Q200" s="89">
        <v>0.3</v>
      </c>
    </row>
    <row r="201" spans="1:17" ht="14.25" x14ac:dyDescent="0.3">
      <c r="A201" s="25" t="s">
        <v>142</v>
      </c>
      <c r="F201" s="29" t="s">
        <v>41</v>
      </c>
      <c r="G201" s="69">
        <v>0.2</v>
      </c>
      <c r="H201" s="69">
        <v>0.2</v>
      </c>
      <c r="I201" s="69">
        <v>0.1</v>
      </c>
      <c r="J201" s="69">
        <v>0.2</v>
      </c>
      <c r="K201" s="69">
        <v>0.2</v>
      </c>
      <c r="L201" s="69">
        <v>0.1</v>
      </c>
      <c r="M201" s="69">
        <v>0.1</v>
      </c>
      <c r="N201" s="69">
        <v>0.2</v>
      </c>
      <c r="O201" s="69">
        <v>0.3</v>
      </c>
      <c r="P201" s="69">
        <v>0.1</v>
      </c>
      <c r="Q201" s="90">
        <v>0.2</v>
      </c>
    </row>
    <row r="202" spans="1:17" ht="14.25" x14ac:dyDescent="0.3">
      <c r="A202" s="8">
        <v>0</v>
      </c>
      <c r="F202" s="29" t="s">
        <v>53</v>
      </c>
      <c r="G202" s="69">
        <v>0.3</v>
      </c>
      <c r="H202" s="69">
        <v>0.3</v>
      </c>
      <c r="I202" s="69">
        <v>0.3</v>
      </c>
      <c r="J202" s="69">
        <v>0.4</v>
      </c>
      <c r="K202" s="69">
        <v>0.3</v>
      </c>
      <c r="L202" s="69">
        <v>0.2</v>
      </c>
      <c r="M202" s="69">
        <v>0.2</v>
      </c>
      <c r="N202" s="69">
        <v>0.3</v>
      </c>
      <c r="O202" s="69">
        <v>0.5</v>
      </c>
      <c r="P202" s="69">
        <v>0.2</v>
      </c>
      <c r="Q202" s="90">
        <v>0.5</v>
      </c>
    </row>
    <row r="203" spans="1:17" ht="15" thickBot="1" x14ac:dyDescent="0.35">
      <c r="A203" s="8">
        <v>0.01</v>
      </c>
      <c r="F203" s="30" t="s">
        <v>52</v>
      </c>
      <c r="G203" s="97">
        <v>0.1</v>
      </c>
      <c r="H203" s="97">
        <v>0.1</v>
      </c>
      <c r="I203" s="97">
        <v>0.1</v>
      </c>
      <c r="J203" s="97">
        <v>0.1</v>
      </c>
      <c r="K203" s="97">
        <v>0.1</v>
      </c>
      <c r="L203" s="97">
        <v>0.1</v>
      </c>
      <c r="M203" s="97">
        <v>0.1</v>
      </c>
      <c r="N203" s="97">
        <v>0.1</v>
      </c>
      <c r="O203" s="97">
        <v>0.1</v>
      </c>
      <c r="P203" s="97">
        <v>0.1</v>
      </c>
      <c r="Q203" s="98">
        <v>0.1</v>
      </c>
    </row>
    <row r="204" spans="1:17" ht="14.25" x14ac:dyDescent="0.3">
      <c r="A204" s="8">
        <v>0.02</v>
      </c>
      <c r="F204" s="9"/>
      <c r="G204"/>
      <c r="H204"/>
      <c r="I204"/>
      <c r="J204"/>
      <c r="K204"/>
      <c r="L204"/>
      <c r="M204"/>
      <c r="N204"/>
      <c r="O204"/>
      <c r="P204"/>
      <c r="Q204"/>
    </row>
    <row r="205" spans="1:17" ht="14.25" x14ac:dyDescent="0.3">
      <c r="A205" s="8">
        <v>0.03</v>
      </c>
      <c r="F205" s="3"/>
      <c r="G205"/>
      <c r="H205"/>
      <c r="I205"/>
      <c r="J205"/>
      <c r="K205"/>
      <c r="L205"/>
      <c r="M205"/>
      <c r="N205"/>
      <c r="O205"/>
      <c r="P205"/>
      <c r="Q205"/>
    </row>
    <row r="206" spans="1:17" x14ac:dyDescent="0.2">
      <c r="A206" s="8">
        <v>0.04</v>
      </c>
    </row>
    <row r="207" spans="1:17" ht="13.5" thickBot="1" x14ac:dyDescent="0.25">
      <c r="A207" s="8">
        <v>0.05</v>
      </c>
    </row>
    <row r="208" spans="1:17" ht="14.25" thickTop="1" thickBot="1" x14ac:dyDescent="0.25">
      <c r="F208" s="88" t="s">
        <v>146</v>
      </c>
      <c r="G208" s="7" t="s">
        <v>10</v>
      </c>
      <c r="H208" s="7" t="s">
        <v>11</v>
      </c>
      <c r="I208" s="7" t="s">
        <v>12</v>
      </c>
      <c r="J208" s="7" t="s">
        <v>13</v>
      </c>
      <c r="K208" s="7" t="s">
        <v>15</v>
      </c>
      <c r="L208" s="7" t="s">
        <v>16</v>
      </c>
      <c r="M208" s="7" t="s">
        <v>18</v>
      </c>
      <c r="N208" s="7" t="s">
        <v>85</v>
      </c>
      <c r="O208" s="7" t="s">
        <v>86</v>
      </c>
      <c r="P208" s="7" t="s">
        <v>87</v>
      </c>
      <c r="Q208" s="7" t="s">
        <v>96</v>
      </c>
    </row>
    <row r="209" spans="6:17" ht="14.25" x14ac:dyDescent="0.3">
      <c r="F209" s="87" t="s">
        <v>97</v>
      </c>
      <c r="G209" s="67">
        <v>0.2</v>
      </c>
      <c r="H209" s="67">
        <v>0.2</v>
      </c>
      <c r="I209" s="67">
        <v>0.2</v>
      </c>
      <c r="J209" s="67">
        <v>0.1</v>
      </c>
      <c r="K209" s="67">
        <v>0.1</v>
      </c>
      <c r="L209" s="67">
        <v>0.4</v>
      </c>
      <c r="M209" s="67">
        <v>0.4</v>
      </c>
      <c r="N209" s="67">
        <v>0.2</v>
      </c>
      <c r="O209" s="67">
        <v>0.1</v>
      </c>
      <c r="P209" s="67">
        <v>0.2</v>
      </c>
      <c r="Q209" s="89">
        <v>0.1</v>
      </c>
    </row>
    <row r="210" spans="6:17" ht="14.25" x14ac:dyDescent="0.3">
      <c r="F210" s="29" t="s">
        <v>43</v>
      </c>
      <c r="G210" s="69">
        <v>0.4</v>
      </c>
      <c r="H210" s="69">
        <v>0.5</v>
      </c>
      <c r="I210" s="69">
        <v>0.5</v>
      </c>
      <c r="J210" s="69">
        <v>0.2</v>
      </c>
      <c r="K210" s="69">
        <v>0.2</v>
      </c>
      <c r="L210" s="69">
        <v>0.6</v>
      </c>
      <c r="M210" s="69">
        <v>0.6</v>
      </c>
      <c r="N210" s="69">
        <v>0.3</v>
      </c>
      <c r="O210" s="69">
        <v>0.2</v>
      </c>
      <c r="P210" s="69">
        <v>0.5</v>
      </c>
      <c r="Q210" s="90">
        <v>0.2</v>
      </c>
    </row>
    <row r="211" spans="6:17" ht="14.25" x14ac:dyDescent="0.3">
      <c r="F211" s="29" t="s">
        <v>49</v>
      </c>
      <c r="G211" s="69">
        <v>0.4</v>
      </c>
      <c r="H211" s="69">
        <v>0.5</v>
      </c>
      <c r="I211" s="69">
        <v>0.3</v>
      </c>
      <c r="J211" s="69">
        <v>0.2</v>
      </c>
      <c r="K211" s="69">
        <v>0.2</v>
      </c>
      <c r="L211" s="69">
        <v>0.6</v>
      </c>
      <c r="M211" s="69">
        <v>0.6</v>
      </c>
      <c r="N211" s="69">
        <v>0.3</v>
      </c>
      <c r="O211" s="69">
        <v>0.2</v>
      </c>
      <c r="P211" s="69">
        <v>0.5</v>
      </c>
      <c r="Q211" s="90">
        <v>0.2</v>
      </c>
    </row>
    <row r="212" spans="6:17" ht="15" thickBot="1" x14ac:dyDescent="0.35">
      <c r="F212" s="30" t="s">
        <v>50</v>
      </c>
      <c r="G212" s="77">
        <v>0.1</v>
      </c>
      <c r="H212" s="78">
        <v>0.1</v>
      </c>
      <c r="I212" s="78">
        <v>0.1</v>
      </c>
      <c r="J212" s="78">
        <v>0.1</v>
      </c>
      <c r="K212" s="78">
        <v>0.1</v>
      </c>
      <c r="L212" s="78">
        <v>0.1</v>
      </c>
      <c r="M212" s="78">
        <v>0.1</v>
      </c>
      <c r="N212" s="78">
        <v>0.1</v>
      </c>
      <c r="O212" s="78">
        <v>0.1</v>
      </c>
      <c r="P212" s="78">
        <v>0.1</v>
      </c>
      <c r="Q212" s="79">
        <v>0.1</v>
      </c>
    </row>
    <row r="213" spans="6:17" ht="14.25" x14ac:dyDescent="0.3">
      <c r="F213" s="87" t="s">
        <v>45</v>
      </c>
      <c r="G213" s="67">
        <v>0.2</v>
      </c>
      <c r="H213" s="67">
        <v>0.3</v>
      </c>
      <c r="I213" s="67">
        <v>0.3</v>
      </c>
      <c r="J213" s="67">
        <v>0.2</v>
      </c>
      <c r="K213" s="67">
        <v>0.2</v>
      </c>
      <c r="L213" s="67">
        <v>0.4</v>
      </c>
      <c r="M213" s="67">
        <v>0.5</v>
      </c>
      <c r="N213" s="67">
        <v>0.4</v>
      </c>
      <c r="O213" s="67">
        <v>0.2</v>
      </c>
      <c r="P213" s="67">
        <v>0.5</v>
      </c>
      <c r="Q213" s="89">
        <v>0.2</v>
      </c>
    </row>
    <row r="214" spans="6:17" ht="14.25" x14ac:dyDescent="0.3">
      <c r="F214" s="29" t="s">
        <v>41</v>
      </c>
      <c r="G214" s="69">
        <v>0.3</v>
      </c>
      <c r="H214" s="69">
        <v>0.3</v>
      </c>
      <c r="I214" s="69">
        <v>0.3</v>
      </c>
      <c r="J214" s="69">
        <v>0.2</v>
      </c>
      <c r="K214" s="69">
        <v>0.2</v>
      </c>
      <c r="L214" s="69">
        <v>0.4</v>
      </c>
      <c r="M214" s="69">
        <v>0.4</v>
      </c>
      <c r="N214" s="69">
        <v>0.3</v>
      </c>
      <c r="O214" s="69">
        <v>0.2</v>
      </c>
      <c r="P214" s="69">
        <v>0.4</v>
      </c>
      <c r="Q214" s="90">
        <v>0.2</v>
      </c>
    </row>
    <row r="215" spans="6:17" ht="14.25" x14ac:dyDescent="0.3">
      <c r="F215" s="29" t="s">
        <v>52</v>
      </c>
      <c r="G215" s="69">
        <v>0.2</v>
      </c>
      <c r="H215" s="69">
        <v>0.2</v>
      </c>
      <c r="I215" s="69">
        <v>0.1</v>
      </c>
      <c r="J215" s="69">
        <v>0.1</v>
      </c>
      <c r="K215" s="69">
        <v>0.1</v>
      </c>
      <c r="L215" s="69">
        <v>0.2</v>
      </c>
      <c r="M215" s="69">
        <v>0.2</v>
      </c>
      <c r="N215" s="69">
        <v>0.2</v>
      </c>
      <c r="O215" s="69">
        <v>0.1</v>
      </c>
      <c r="P215" s="69">
        <v>0.3</v>
      </c>
      <c r="Q215" s="90">
        <v>0.1</v>
      </c>
    </row>
    <row r="216" spans="6:17" ht="15" thickBot="1" x14ac:dyDescent="0.35">
      <c r="F216" s="30" t="s">
        <v>53</v>
      </c>
      <c r="G216" s="97">
        <v>0.1</v>
      </c>
      <c r="H216" s="97">
        <v>0.1</v>
      </c>
      <c r="I216" s="97">
        <v>0.1</v>
      </c>
      <c r="J216" s="97">
        <v>0.1</v>
      </c>
      <c r="K216" s="97">
        <v>0.1</v>
      </c>
      <c r="L216" s="97">
        <v>0.1</v>
      </c>
      <c r="M216" s="97">
        <v>0.1</v>
      </c>
      <c r="N216" s="97">
        <v>0.1</v>
      </c>
      <c r="O216" s="97">
        <v>0.1</v>
      </c>
      <c r="P216" s="97">
        <v>0.1</v>
      </c>
      <c r="Q216" s="98">
        <v>0.1</v>
      </c>
    </row>
    <row r="217" spans="6:17" ht="14.25" x14ac:dyDescent="0.3">
      <c r="F217" s="9"/>
      <c r="G217"/>
      <c r="H217"/>
      <c r="I217"/>
      <c r="J217"/>
      <c r="K217"/>
      <c r="L217"/>
      <c r="M217"/>
      <c r="N217"/>
      <c r="O217"/>
      <c r="P217"/>
      <c r="Q217"/>
    </row>
    <row r="218" spans="6:17" ht="14.25" x14ac:dyDescent="0.3">
      <c r="F218" s="3"/>
      <c r="G218"/>
      <c r="H218"/>
      <c r="I218"/>
      <c r="J218"/>
      <c r="K218"/>
      <c r="L218"/>
      <c r="M218"/>
      <c r="N218"/>
      <c r="O218"/>
      <c r="P218"/>
      <c r="Q218"/>
    </row>
    <row r="221" spans="6:17" ht="13.5" thickBot="1" x14ac:dyDescent="0.25"/>
    <row r="222" spans="6:17" ht="14.25" thickTop="1" thickBot="1" x14ac:dyDescent="0.25">
      <c r="F222" s="96" t="s">
        <v>147</v>
      </c>
      <c r="G222" s="7" t="s">
        <v>10</v>
      </c>
      <c r="H222" s="7" t="s">
        <v>11</v>
      </c>
      <c r="I222" s="7" t="s">
        <v>12</v>
      </c>
      <c r="J222" s="7" t="s">
        <v>13</v>
      </c>
      <c r="K222" s="7" t="s">
        <v>15</v>
      </c>
      <c r="L222" s="7" t="s">
        <v>16</v>
      </c>
      <c r="M222" s="7" t="s">
        <v>18</v>
      </c>
      <c r="N222" s="7" t="s">
        <v>85</v>
      </c>
      <c r="O222" s="7" t="s">
        <v>86</v>
      </c>
      <c r="P222" s="7" t="s">
        <v>87</v>
      </c>
      <c r="Q222" s="7" t="s">
        <v>96</v>
      </c>
    </row>
    <row r="223" spans="6:17" ht="14.25" x14ac:dyDescent="0.3">
      <c r="F223" s="87" t="s">
        <v>98</v>
      </c>
      <c r="G223" s="67">
        <v>0.1</v>
      </c>
      <c r="H223" s="67">
        <v>0.2</v>
      </c>
      <c r="I223" s="67">
        <v>0.2</v>
      </c>
      <c r="J223" s="67">
        <v>0.1</v>
      </c>
      <c r="K223" s="67">
        <v>0.1</v>
      </c>
      <c r="L223" s="67">
        <v>0.4</v>
      </c>
      <c r="M223" s="67">
        <v>0.4</v>
      </c>
      <c r="N223" s="67">
        <v>0.2</v>
      </c>
      <c r="O223" s="67">
        <v>0.1</v>
      </c>
      <c r="P223" s="67">
        <v>0.4</v>
      </c>
      <c r="Q223" s="89">
        <v>0.1</v>
      </c>
    </row>
    <row r="224" spans="6:17" ht="14.25" x14ac:dyDescent="0.3">
      <c r="F224" s="29" t="s">
        <v>43</v>
      </c>
      <c r="G224" s="69">
        <v>0.4</v>
      </c>
      <c r="H224" s="69">
        <v>0.3</v>
      </c>
      <c r="I224" s="69">
        <v>0.3</v>
      </c>
      <c r="J224" s="69">
        <v>0.2</v>
      </c>
      <c r="K224" s="69">
        <v>0.2</v>
      </c>
      <c r="L224" s="69">
        <v>0.5</v>
      </c>
      <c r="M224" s="69">
        <v>0.6</v>
      </c>
      <c r="N224" s="69">
        <v>0.3</v>
      </c>
      <c r="O224" s="69">
        <v>0.1</v>
      </c>
      <c r="P224" s="69">
        <v>0.6</v>
      </c>
      <c r="Q224" s="90">
        <v>0.1</v>
      </c>
    </row>
    <row r="225" spans="6:17" ht="14.25" x14ac:dyDescent="0.3">
      <c r="F225" s="29" t="s">
        <v>50</v>
      </c>
      <c r="G225" s="69">
        <v>0.2</v>
      </c>
      <c r="H225" s="69">
        <v>0.2</v>
      </c>
      <c r="I225" s="69">
        <v>0.2</v>
      </c>
      <c r="J225" s="69">
        <v>0.2</v>
      </c>
      <c r="K225" s="69">
        <v>0.2</v>
      </c>
      <c r="L225" s="69">
        <v>0.3</v>
      </c>
      <c r="M225" s="69">
        <v>0.3</v>
      </c>
      <c r="N225" s="69">
        <v>0.3</v>
      </c>
      <c r="O225" s="69">
        <v>0.2</v>
      </c>
      <c r="P225" s="69">
        <v>0.3</v>
      </c>
      <c r="Q225" s="90">
        <v>0.2</v>
      </c>
    </row>
    <row r="226" spans="6:17" ht="15" thickBot="1" x14ac:dyDescent="0.35">
      <c r="F226" s="30" t="s">
        <v>49</v>
      </c>
      <c r="G226" s="77">
        <v>0.1</v>
      </c>
      <c r="H226" s="78">
        <v>0.1</v>
      </c>
      <c r="I226" s="78">
        <v>0.1</v>
      </c>
      <c r="J226" s="78">
        <v>0.1</v>
      </c>
      <c r="K226" s="78">
        <v>0.1</v>
      </c>
      <c r="L226" s="78">
        <v>0.1</v>
      </c>
      <c r="M226" s="78">
        <v>0.1</v>
      </c>
      <c r="N226" s="78">
        <v>0.1</v>
      </c>
      <c r="O226" s="78">
        <v>0.1</v>
      </c>
      <c r="P226" s="78">
        <v>0.1</v>
      </c>
      <c r="Q226" s="79">
        <v>0.1</v>
      </c>
    </row>
    <row r="227" spans="6:17" ht="14.25" x14ac:dyDescent="0.3">
      <c r="F227" s="87" t="s">
        <v>95</v>
      </c>
      <c r="G227" s="67">
        <v>0.2</v>
      </c>
      <c r="H227" s="67">
        <v>0.3</v>
      </c>
      <c r="I227" s="67">
        <v>0.3</v>
      </c>
      <c r="J227" s="67">
        <v>0.2</v>
      </c>
      <c r="K227" s="67">
        <v>0.2</v>
      </c>
      <c r="L227" s="67">
        <v>0.3</v>
      </c>
      <c r="M227" s="67">
        <v>0.4</v>
      </c>
      <c r="N227" s="67">
        <v>0.3</v>
      </c>
      <c r="O227" s="67">
        <v>0.2</v>
      </c>
      <c r="P227" s="67">
        <v>0.4</v>
      </c>
      <c r="Q227" s="89">
        <v>0.1</v>
      </c>
    </row>
    <row r="228" spans="6:17" ht="14.25" x14ac:dyDescent="0.3">
      <c r="F228" s="29" t="s">
        <v>41</v>
      </c>
      <c r="G228" s="69">
        <v>0.3</v>
      </c>
      <c r="H228" s="69">
        <v>0.3</v>
      </c>
      <c r="I228" s="69">
        <v>0.3</v>
      </c>
      <c r="J228" s="69">
        <v>0.2</v>
      </c>
      <c r="K228" s="69">
        <v>0.2</v>
      </c>
      <c r="L228" s="69">
        <v>0.4</v>
      </c>
      <c r="M228" s="69">
        <v>0.5</v>
      </c>
      <c r="N228" s="69">
        <v>0.3</v>
      </c>
      <c r="O228" s="69">
        <v>0.2</v>
      </c>
      <c r="P228" s="69">
        <v>0.5</v>
      </c>
      <c r="Q228" s="90">
        <v>0.2</v>
      </c>
    </row>
    <row r="229" spans="6:17" ht="14.25" x14ac:dyDescent="0.3">
      <c r="F229" s="29" t="s">
        <v>53</v>
      </c>
      <c r="G229" s="69">
        <v>0.2</v>
      </c>
      <c r="H229" s="69">
        <v>0.2</v>
      </c>
      <c r="I229" s="69">
        <v>0.2</v>
      </c>
      <c r="J229" s="69">
        <v>0.1</v>
      </c>
      <c r="K229" s="69">
        <v>0.1</v>
      </c>
      <c r="L229" s="69">
        <v>0.2</v>
      </c>
      <c r="M229" s="69">
        <v>0.3</v>
      </c>
      <c r="N229" s="69">
        <v>0.2</v>
      </c>
      <c r="O229" s="69">
        <v>0.2</v>
      </c>
      <c r="P229" s="69">
        <v>0.3</v>
      </c>
      <c r="Q229" s="90">
        <v>0.2</v>
      </c>
    </row>
    <row r="230" spans="6:17" ht="15" thickBot="1" x14ac:dyDescent="0.35">
      <c r="F230" s="30" t="s">
        <v>52</v>
      </c>
      <c r="G230" s="97">
        <v>0.1</v>
      </c>
      <c r="H230" s="97">
        <v>0.1</v>
      </c>
      <c r="I230" s="97">
        <v>0.1</v>
      </c>
      <c r="J230" s="97">
        <v>0.1</v>
      </c>
      <c r="K230" s="97">
        <v>0.1</v>
      </c>
      <c r="L230" s="97">
        <v>0.1</v>
      </c>
      <c r="M230" s="97">
        <v>0.1</v>
      </c>
      <c r="N230" s="97">
        <v>0.1</v>
      </c>
      <c r="O230" s="97">
        <v>0.1</v>
      </c>
      <c r="P230" s="97">
        <v>0.1</v>
      </c>
      <c r="Q230" s="98">
        <v>0.1</v>
      </c>
    </row>
    <row r="231" spans="6:17" ht="14.25" x14ac:dyDescent="0.3">
      <c r="F231" s="9"/>
      <c r="G231"/>
      <c r="H231"/>
      <c r="I231"/>
      <c r="J231"/>
      <c r="K231"/>
      <c r="L231"/>
      <c r="M231"/>
      <c r="N231"/>
      <c r="O231"/>
      <c r="P231"/>
      <c r="Q231"/>
    </row>
    <row r="232" spans="6:17" ht="14.25" x14ac:dyDescent="0.3">
      <c r="F232" s="3"/>
      <c r="G232"/>
      <c r="H232"/>
      <c r="I232"/>
      <c r="J232"/>
      <c r="K232"/>
      <c r="L232"/>
      <c r="M232"/>
      <c r="N232"/>
      <c r="O232"/>
      <c r="P232"/>
      <c r="Q232"/>
    </row>
    <row r="235" spans="6:17" ht="13.5" thickBot="1" x14ac:dyDescent="0.25"/>
    <row r="236" spans="6:17" ht="14.25" thickTop="1" thickBot="1" x14ac:dyDescent="0.25">
      <c r="F236" s="99" t="s">
        <v>56</v>
      </c>
      <c r="G236" s="101" t="s">
        <v>10</v>
      </c>
      <c r="H236" s="101" t="s">
        <v>11</v>
      </c>
      <c r="I236" s="101" t="s">
        <v>12</v>
      </c>
      <c r="J236" s="101" t="s">
        <v>13</v>
      </c>
      <c r="K236" s="101" t="s">
        <v>15</v>
      </c>
      <c r="L236" s="101" t="s">
        <v>16</v>
      </c>
      <c r="M236" s="101" t="s">
        <v>18</v>
      </c>
      <c r="N236" s="101" t="s">
        <v>85</v>
      </c>
      <c r="O236" s="101" t="s">
        <v>86</v>
      </c>
      <c r="P236" s="101" t="s">
        <v>87</v>
      </c>
      <c r="Q236" s="101" t="s">
        <v>96</v>
      </c>
    </row>
    <row r="237" spans="6:17" ht="14.25" x14ac:dyDescent="0.3">
      <c r="F237" s="87" t="s">
        <v>97</v>
      </c>
      <c r="G237" s="102">
        <v>0.1</v>
      </c>
      <c r="H237" s="102">
        <v>0.1</v>
      </c>
      <c r="I237" s="102">
        <v>0.1</v>
      </c>
      <c r="J237" s="102">
        <v>0.2</v>
      </c>
      <c r="K237" s="102">
        <v>0.1</v>
      </c>
      <c r="L237" s="102">
        <v>0.1</v>
      </c>
      <c r="M237" s="102">
        <v>0.1</v>
      </c>
      <c r="N237" s="102">
        <v>0.1</v>
      </c>
      <c r="O237" s="102">
        <v>0.2</v>
      </c>
      <c r="P237" s="102">
        <v>0.1</v>
      </c>
      <c r="Q237" s="103">
        <v>0.2</v>
      </c>
    </row>
    <row r="238" spans="6:17" ht="14.25" x14ac:dyDescent="0.3">
      <c r="F238" s="29" t="s">
        <v>43</v>
      </c>
      <c r="G238" s="104">
        <v>0.1</v>
      </c>
      <c r="H238" s="104">
        <v>0.1</v>
      </c>
      <c r="I238" s="104">
        <v>0.1</v>
      </c>
      <c r="J238" s="104">
        <v>0.2</v>
      </c>
      <c r="K238" s="104">
        <v>0.1</v>
      </c>
      <c r="L238" s="104">
        <v>0.1</v>
      </c>
      <c r="M238" s="104">
        <v>0.1</v>
      </c>
      <c r="N238" s="104">
        <v>0.1</v>
      </c>
      <c r="O238" s="104">
        <v>0.1</v>
      </c>
      <c r="P238" s="104">
        <v>0.1</v>
      </c>
      <c r="Q238" s="105">
        <v>0.2</v>
      </c>
    </row>
    <row r="239" spans="6:17" ht="14.25" x14ac:dyDescent="0.3">
      <c r="F239" s="29" t="s">
        <v>49</v>
      </c>
      <c r="G239" s="104">
        <v>0.2</v>
      </c>
      <c r="H239" s="104">
        <v>0.2</v>
      </c>
      <c r="I239" s="104">
        <v>0.2</v>
      </c>
      <c r="J239" s="104">
        <v>0.2</v>
      </c>
      <c r="K239" s="104">
        <v>0.2</v>
      </c>
      <c r="L239" s="104">
        <v>0.2</v>
      </c>
      <c r="M239" s="104">
        <v>0.2</v>
      </c>
      <c r="N239" s="104">
        <v>0.2</v>
      </c>
      <c r="O239" s="104">
        <v>0.2</v>
      </c>
      <c r="P239" s="104">
        <v>0.1</v>
      </c>
      <c r="Q239" s="105">
        <v>0.2</v>
      </c>
    </row>
    <row r="240" spans="6:17" ht="15" thickBot="1" x14ac:dyDescent="0.35">
      <c r="F240" s="30" t="s">
        <v>50</v>
      </c>
      <c r="G240" s="106">
        <v>0.1</v>
      </c>
      <c r="H240" s="107">
        <v>0.1</v>
      </c>
      <c r="I240" s="107">
        <v>0.1</v>
      </c>
      <c r="J240" s="107">
        <v>0.1</v>
      </c>
      <c r="K240" s="107">
        <v>0.1</v>
      </c>
      <c r="L240" s="107">
        <v>0.1</v>
      </c>
      <c r="M240" s="107">
        <v>0.1</v>
      </c>
      <c r="N240" s="107">
        <v>0.1</v>
      </c>
      <c r="O240" s="107">
        <v>0.1</v>
      </c>
      <c r="P240" s="107">
        <v>0.1</v>
      </c>
      <c r="Q240" s="108">
        <v>0.1</v>
      </c>
    </row>
    <row r="241" spans="6:17" ht="14.25" x14ac:dyDescent="0.3">
      <c r="F241" s="87" t="s">
        <v>45</v>
      </c>
      <c r="G241" s="102">
        <v>0.1</v>
      </c>
      <c r="H241" s="102">
        <v>0.1</v>
      </c>
      <c r="I241" s="102">
        <v>0.1</v>
      </c>
      <c r="J241" s="102">
        <v>0.2</v>
      </c>
      <c r="K241" s="102">
        <v>0.2</v>
      </c>
      <c r="L241" s="102">
        <v>0.1</v>
      </c>
      <c r="M241" s="102">
        <v>0.1</v>
      </c>
      <c r="N241" s="102">
        <v>0.1</v>
      </c>
      <c r="O241" s="102">
        <v>0.2</v>
      </c>
      <c r="P241" s="102">
        <v>0.1</v>
      </c>
      <c r="Q241" s="103">
        <v>0.2</v>
      </c>
    </row>
    <row r="242" spans="6:17" ht="14.25" x14ac:dyDescent="0.3">
      <c r="F242" s="29" t="s">
        <v>41</v>
      </c>
      <c r="G242" s="104">
        <v>0.1</v>
      </c>
      <c r="H242" s="104">
        <v>0.1</v>
      </c>
      <c r="I242" s="104">
        <v>0.1</v>
      </c>
      <c r="J242" s="104">
        <v>0.2</v>
      </c>
      <c r="K242" s="104">
        <v>0.2</v>
      </c>
      <c r="L242" s="104">
        <v>0.1</v>
      </c>
      <c r="M242" s="104">
        <v>0.1</v>
      </c>
      <c r="N242" s="104">
        <v>0.1</v>
      </c>
      <c r="O242" s="104">
        <v>0.2</v>
      </c>
      <c r="P242" s="104">
        <v>0.1</v>
      </c>
      <c r="Q242" s="105">
        <v>0.2</v>
      </c>
    </row>
    <row r="243" spans="6:17" ht="14.25" x14ac:dyDescent="0.3">
      <c r="F243" s="29" t="s">
        <v>52</v>
      </c>
      <c r="G243" s="104">
        <v>0.1</v>
      </c>
      <c r="H243" s="104">
        <v>0.2</v>
      </c>
      <c r="I243" s="104">
        <v>0.2</v>
      </c>
      <c r="J243" s="104">
        <v>0.3</v>
      </c>
      <c r="K243" s="104">
        <v>0.3</v>
      </c>
      <c r="L243" s="104">
        <v>0.1</v>
      </c>
      <c r="M243" s="104">
        <v>0.1</v>
      </c>
      <c r="N243" s="104">
        <v>0.2</v>
      </c>
      <c r="O243" s="104">
        <v>0.3</v>
      </c>
      <c r="P243" s="104">
        <v>0.1</v>
      </c>
      <c r="Q243" s="105">
        <v>0.2</v>
      </c>
    </row>
    <row r="244" spans="6:17" ht="15" thickBot="1" x14ac:dyDescent="0.35">
      <c r="F244" s="30" t="s">
        <v>53</v>
      </c>
      <c r="G244" s="109">
        <v>0.1</v>
      </c>
      <c r="H244" s="109">
        <v>0.1</v>
      </c>
      <c r="I244" s="109">
        <v>0.1</v>
      </c>
      <c r="J244" s="109">
        <v>0.1</v>
      </c>
      <c r="K244" s="109">
        <v>0.1</v>
      </c>
      <c r="L244" s="109">
        <v>0.1</v>
      </c>
      <c r="M244" s="109">
        <v>0.1</v>
      </c>
      <c r="N244" s="109">
        <v>0.1</v>
      </c>
      <c r="O244" s="109">
        <v>0.1</v>
      </c>
      <c r="P244" s="109">
        <v>0.1</v>
      </c>
      <c r="Q244" s="110">
        <v>0.1</v>
      </c>
    </row>
    <row r="245" spans="6:17" ht="14.25" x14ac:dyDescent="0.3">
      <c r="F245" s="9"/>
      <c r="G245"/>
      <c r="H245"/>
      <c r="I245"/>
      <c r="J245"/>
      <c r="K245"/>
      <c r="L245"/>
      <c r="M245"/>
      <c r="N245"/>
      <c r="O245"/>
      <c r="P245"/>
      <c r="Q245"/>
    </row>
    <row r="246" spans="6:17" ht="14.25" x14ac:dyDescent="0.3">
      <c r="F246" s="3"/>
      <c r="G246"/>
      <c r="H246"/>
      <c r="I246"/>
      <c r="J246"/>
      <c r="K246"/>
      <c r="L246"/>
      <c r="M246"/>
      <c r="N246"/>
      <c r="O246"/>
      <c r="P246"/>
      <c r="Q246"/>
    </row>
    <row r="250" spans="6:17" ht="13.5" thickBot="1" x14ac:dyDescent="0.25"/>
    <row r="251" spans="6:17" ht="14.25" thickTop="1" thickBot="1" x14ac:dyDescent="0.25">
      <c r="F251" s="111" t="s">
        <v>148</v>
      </c>
      <c r="G251" s="7" t="s">
        <v>10</v>
      </c>
      <c r="H251" s="7" t="s">
        <v>11</v>
      </c>
      <c r="I251" s="7" t="s">
        <v>12</v>
      </c>
      <c r="J251" s="7" t="s">
        <v>13</v>
      </c>
      <c r="K251" s="7" t="s">
        <v>15</v>
      </c>
      <c r="L251" s="7" t="s">
        <v>85</v>
      </c>
      <c r="M251" s="7" t="s">
        <v>86</v>
      </c>
      <c r="N251" s="7" t="s">
        <v>96</v>
      </c>
    </row>
    <row r="252" spans="6:17" ht="15" thickTop="1" x14ac:dyDescent="0.3">
      <c r="F252" s="3"/>
      <c r="G252" s="152"/>
      <c r="H252" s="152"/>
      <c r="I252" s="152"/>
      <c r="J252" s="152"/>
      <c r="K252" s="152"/>
      <c r="L252" s="152"/>
      <c r="M252" s="152"/>
      <c r="N252" s="152"/>
    </row>
    <row r="253" spans="6:17" ht="14.25" x14ac:dyDescent="0.3">
      <c r="F253" s="3" t="s">
        <v>48</v>
      </c>
      <c r="G253" s="152"/>
      <c r="H253" s="152"/>
      <c r="I253" s="152"/>
      <c r="J253" s="152"/>
      <c r="K253" s="152"/>
      <c r="L253" s="152"/>
      <c r="M253" s="152"/>
      <c r="N253" s="152"/>
    </row>
    <row r="254" spans="6:17" ht="14.25" x14ac:dyDescent="0.3">
      <c r="F254" s="3" t="s">
        <v>77</v>
      </c>
      <c r="G254" s="152"/>
      <c r="H254" s="152"/>
      <c r="I254" s="152"/>
      <c r="J254" s="152"/>
      <c r="K254" s="152"/>
      <c r="L254" s="152"/>
      <c r="M254" s="152"/>
      <c r="N254" s="152"/>
    </row>
    <row r="255" spans="6:17" ht="14.25" x14ac:dyDescent="0.3">
      <c r="F255" s="3" t="s">
        <v>78</v>
      </c>
      <c r="G255" s="152"/>
      <c r="H255" s="152"/>
      <c r="I255" s="152"/>
      <c r="J255" s="152"/>
      <c r="K255" s="152"/>
      <c r="L255" s="152"/>
      <c r="M255" s="152"/>
      <c r="N255" s="152"/>
    </row>
    <row r="256" spans="6:17" ht="14.25" x14ac:dyDescent="0.3">
      <c r="F256" s="3"/>
      <c r="G256" s="152"/>
      <c r="H256" s="152"/>
      <c r="I256" s="152"/>
      <c r="J256" s="152"/>
      <c r="K256" s="152"/>
      <c r="L256" s="152"/>
      <c r="M256" s="152"/>
      <c r="N256" s="152"/>
    </row>
    <row r="257" spans="6:17" ht="14.25" x14ac:dyDescent="0.3">
      <c r="F257" s="3" t="s">
        <v>51</v>
      </c>
      <c r="G257" s="152"/>
      <c r="H257" s="152"/>
      <c r="I257" s="152"/>
      <c r="J257" s="152"/>
      <c r="K257" s="152"/>
      <c r="L257" s="152"/>
      <c r="M257" s="152"/>
      <c r="N257" s="152"/>
    </row>
    <row r="258" spans="6:17" ht="14.25" x14ac:dyDescent="0.3">
      <c r="F258" s="3" t="s">
        <v>79</v>
      </c>
      <c r="G258" s="152"/>
      <c r="H258" s="152"/>
      <c r="I258" s="152"/>
      <c r="J258" s="152"/>
      <c r="K258" s="152"/>
      <c r="L258" s="152"/>
      <c r="M258" s="152"/>
      <c r="N258" s="152"/>
    </row>
    <row r="259" spans="6:17" ht="14.25" x14ac:dyDescent="0.3">
      <c r="F259" s="3" t="s">
        <v>80</v>
      </c>
      <c r="G259" s="152"/>
      <c r="H259" s="152"/>
      <c r="I259" s="152"/>
      <c r="J259" s="152"/>
      <c r="K259" s="152"/>
      <c r="L259" s="152"/>
      <c r="M259" s="152"/>
      <c r="N259" s="152"/>
    </row>
    <row r="261" spans="6:17" ht="13.5" thickBot="1" x14ac:dyDescent="0.25"/>
    <row r="262" spans="6:17" ht="14.25" thickTop="1" thickBot="1" x14ac:dyDescent="0.25">
      <c r="F262" s="96" t="s">
        <v>92</v>
      </c>
      <c r="G262" s="7" t="s">
        <v>10</v>
      </c>
      <c r="H262" s="7" t="s">
        <v>11</v>
      </c>
      <c r="I262" s="7" t="s">
        <v>12</v>
      </c>
      <c r="J262" s="7" t="s">
        <v>13</v>
      </c>
      <c r="K262" s="7" t="s">
        <v>15</v>
      </c>
      <c r="L262" s="7" t="s">
        <v>16</v>
      </c>
      <c r="M262" s="7" t="s">
        <v>18</v>
      </c>
      <c r="N262" s="7" t="s">
        <v>85</v>
      </c>
      <c r="O262" s="7" t="s">
        <v>86</v>
      </c>
      <c r="P262" s="7" t="s">
        <v>87</v>
      </c>
      <c r="Q262" s="7" t="s">
        <v>96</v>
      </c>
    </row>
    <row r="263" spans="6:17" ht="14.25" x14ac:dyDescent="0.3">
      <c r="F263" s="87" t="s">
        <v>98</v>
      </c>
      <c r="G263" s="67">
        <v>0.1</v>
      </c>
      <c r="H263" s="67">
        <v>0.1</v>
      </c>
      <c r="I263" s="67">
        <v>0.1</v>
      </c>
      <c r="J263" s="67">
        <v>0.1</v>
      </c>
      <c r="K263" s="67">
        <v>0.1</v>
      </c>
      <c r="L263" s="67">
        <v>0.1</v>
      </c>
      <c r="M263" s="67">
        <v>0.1</v>
      </c>
      <c r="N263" s="67">
        <v>0.1</v>
      </c>
      <c r="O263" s="67">
        <v>0.1</v>
      </c>
      <c r="P263" s="67">
        <v>0.1</v>
      </c>
      <c r="Q263" s="89">
        <v>0.1</v>
      </c>
    </row>
    <row r="264" spans="6:17" ht="14.25" x14ac:dyDescent="0.3">
      <c r="F264" s="29" t="s">
        <v>43</v>
      </c>
      <c r="G264" s="69">
        <v>0.1</v>
      </c>
      <c r="H264" s="69">
        <v>0.1</v>
      </c>
      <c r="I264" s="69">
        <v>0.1</v>
      </c>
      <c r="J264" s="69">
        <v>0.2</v>
      </c>
      <c r="K264" s="69">
        <v>0.1</v>
      </c>
      <c r="L264" s="69">
        <v>0.1</v>
      </c>
      <c r="M264" s="69">
        <v>0.1</v>
      </c>
      <c r="N264" s="69">
        <v>0.2</v>
      </c>
      <c r="O264" s="69">
        <v>0.2</v>
      </c>
      <c r="P264" s="69">
        <v>0.1</v>
      </c>
      <c r="Q264" s="90">
        <v>0.2</v>
      </c>
    </row>
    <row r="265" spans="6:17" ht="14.25" x14ac:dyDescent="0.3">
      <c r="F265" s="29" t="s">
        <v>50</v>
      </c>
      <c r="G265" s="69">
        <v>0.1</v>
      </c>
      <c r="H265" s="69">
        <v>0.1</v>
      </c>
      <c r="I265" s="69">
        <v>0.1</v>
      </c>
      <c r="J265" s="69">
        <v>0.1</v>
      </c>
      <c r="K265" s="69">
        <v>0.1</v>
      </c>
      <c r="L265" s="69">
        <v>0.1</v>
      </c>
      <c r="M265" s="69">
        <v>0.1</v>
      </c>
      <c r="N265" s="69">
        <v>0.1</v>
      </c>
      <c r="O265" s="69">
        <v>0.2</v>
      </c>
      <c r="P265" s="69">
        <v>0.1</v>
      </c>
      <c r="Q265" s="90">
        <v>0.2</v>
      </c>
    </row>
    <row r="266" spans="6:17" ht="15" thickBot="1" x14ac:dyDescent="0.35">
      <c r="F266" s="30" t="s">
        <v>49</v>
      </c>
      <c r="G266" s="77">
        <v>0.1</v>
      </c>
      <c r="H266" s="78">
        <v>0.1</v>
      </c>
      <c r="I266" s="78">
        <v>0.1</v>
      </c>
      <c r="J266" s="78">
        <v>0.1</v>
      </c>
      <c r="K266" s="78">
        <v>0.1</v>
      </c>
      <c r="L266" s="78">
        <v>0.1</v>
      </c>
      <c r="M266" s="78">
        <v>0.1</v>
      </c>
      <c r="N266" s="78">
        <v>0.1</v>
      </c>
      <c r="O266" s="78">
        <v>0.1</v>
      </c>
      <c r="P266" s="78">
        <v>0.1</v>
      </c>
      <c r="Q266" s="79">
        <v>0.1</v>
      </c>
    </row>
    <row r="267" spans="6:17" ht="14.25" x14ac:dyDescent="0.3">
      <c r="F267" s="87" t="s">
        <v>95</v>
      </c>
      <c r="G267" s="67">
        <v>0.2</v>
      </c>
      <c r="H267" s="67">
        <v>0.1</v>
      </c>
      <c r="I267" s="67">
        <v>0.1</v>
      </c>
      <c r="J267" s="67">
        <v>0.2</v>
      </c>
      <c r="K267" s="67">
        <v>0.1</v>
      </c>
      <c r="L267" s="67">
        <v>0.1</v>
      </c>
      <c r="M267" s="67">
        <v>0.1</v>
      </c>
      <c r="N267" s="67">
        <v>0.1</v>
      </c>
      <c r="O267" s="67">
        <v>0.2</v>
      </c>
      <c r="P267" s="67">
        <v>0.1</v>
      </c>
      <c r="Q267" s="89">
        <v>0.2</v>
      </c>
    </row>
    <row r="268" spans="6:17" ht="14.25" x14ac:dyDescent="0.3">
      <c r="F268" s="29" t="s">
        <v>41</v>
      </c>
      <c r="G268" s="69">
        <v>0.1</v>
      </c>
      <c r="H268" s="69">
        <v>0.1</v>
      </c>
      <c r="I268" s="69">
        <v>0.2</v>
      </c>
      <c r="J268" s="69">
        <v>0.2</v>
      </c>
      <c r="K268" s="69">
        <v>0.2</v>
      </c>
      <c r="L268" s="69">
        <v>0.1</v>
      </c>
      <c r="M268" s="69">
        <v>0.1</v>
      </c>
      <c r="N268" s="69">
        <v>0.2</v>
      </c>
      <c r="O268" s="69">
        <v>0.2</v>
      </c>
      <c r="P268" s="69">
        <v>0.1</v>
      </c>
      <c r="Q268" s="90">
        <v>0.2</v>
      </c>
    </row>
    <row r="269" spans="6:17" ht="14.25" x14ac:dyDescent="0.3">
      <c r="F269" s="29" t="s">
        <v>53</v>
      </c>
      <c r="G269" s="69">
        <v>0.2</v>
      </c>
      <c r="H269" s="69">
        <v>0.2</v>
      </c>
      <c r="I269" s="69">
        <v>0.2</v>
      </c>
      <c r="J269" s="69">
        <v>0.2</v>
      </c>
      <c r="K269" s="69">
        <v>0.2</v>
      </c>
      <c r="L269" s="69">
        <v>0.2</v>
      </c>
      <c r="M269" s="69">
        <v>0.2</v>
      </c>
      <c r="N269" s="69">
        <v>0.2</v>
      </c>
      <c r="O269" s="69">
        <v>0.2</v>
      </c>
      <c r="P269" s="69">
        <v>0.2</v>
      </c>
      <c r="Q269" s="90">
        <v>0.2</v>
      </c>
    </row>
    <row r="270" spans="6:17" ht="15" thickBot="1" x14ac:dyDescent="0.35">
      <c r="F270" s="30" t="s">
        <v>52</v>
      </c>
      <c r="G270" s="97">
        <v>0.1</v>
      </c>
      <c r="H270" s="97">
        <v>0.1</v>
      </c>
      <c r="I270" s="97">
        <v>0.1</v>
      </c>
      <c r="J270" s="97">
        <v>0.1</v>
      </c>
      <c r="K270" s="97">
        <v>0.1</v>
      </c>
      <c r="L270" s="97">
        <v>0.1</v>
      </c>
      <c r="M270" s="97">
        <v>0.1</v>
      </c>
      <c r="N270" s="97">
        <v>0.1</v>
      </c>
      <c r="O270" s="97">
        <v>0.1</v>
      </c>
      <c r="P270" s="97">
        <v>0.1</v>
      </c>
      <c r="Q270" s="98">
        <v>0.1</v>
      </c>
    </row>
    <row r="271" spans="6:17" ht="14.25" x14ac:dyDescent="0.3">
      <c r="F271" s="9"/>
      <c r="G271"/>
      <c r="H271"/>
      <c r="I271"/>
      <c r="J271"/>
      <c r="K271"/>
      <c r="L271"/>
      <c r="M271"/>
      <c r="N271"/>
      <c r="O271"/>
      <c r="P271"/>
      <c r="Q271"/>
    </row>
    <row r="272" spans="6:17" ht="14.25" x14ac:dyDescent="0.3">
      <c r="F272" s="3"/>
      <c r="G272"/>
      <c r="H272"/>
      <c r="I272"/>
      <c r="J272"/>
      <c r="K272"/>
      <c r="L272"/>
      <c r="M272"/>
      <c r="N272"/>
      <c r="O272"/>
      <c r="P272"/>
      <c r="Q272"/>
    </row>
    <row r="274" spans="6:17" ht="13.5" thickBot="1" x14ac:dyDescent="0.25"/>
    <row r="275" spans="6:17" ht="13.5" thickBot="1" x14ac:dyDescent="0.25">
      <c r="F275" s="113" t="s">
        <v>100</v>
      </c>
      <c r="G275" s="94" t="s">
        <v>10</v>
      </c>
      <c r="H275" s="94" t="s">
        <v>11</v>
      </c>
      <c r="I275" s="94" t="s">
        <v>12</v>
      </c>
      <c r="J275" s="94" t="s">
        <v>13</v>
      </c>
      <c r="K275" s="94" t="s">
        <v>15</v>
      </c>
      <c r="L275" s="94" t="s">
        <v>16</v>
      </c>
      <c r="M275" s="94" t="s">
        <v>18</v>
      </c>
      <c r="N275" s="94" t="s">
        <v>85</v>
      </c>
      <c r="O275" s="94" t="s">
        <v>86</v>
      </c>
      <c r="P275" s="94" t="s">
        <v>87</v>
      </c>
      <c r="Q275" s="95" t="s">
        <v>96</v>
      </c>
    </row>
    <row r="276" spans="6:17" ht="14.25" x14ac:dyDescent="0.3">
      <c r="F276" s="87" t="s">
        <v>97</v>
      </c>
      <c r="G276" s="67">
        <v>0.1</v>
      </c>
      <c r="H276" s="67">
        <v>0.1</v>
      </c>
      <c r="I276" s="67">
        <v>0.1</v>
      </c>
      <c r="J276" s="67">
        <v>0.1</v>
      </c>
      <c r="K276" s="67">
        <v>0.1</v>
      </c>
      <c r="L276" s="67">
        <v>0.1</v>
      </c>
      <c r="M276" s="67">
        <v>0.1</v>
      </c>
      <c r="N276" s="67">
        <v>0.1</v>
      </c>
      <c r="O276" s="67">
        <v>0.1</v>
      </c>
      <c r="P276" s="67">
        <v>0.1</v>
      </c>
      <c r="Q276" s="89">
        <v>0.1</v>
      </c>
    </row>
    <row r="277" spans="6:17" ht="14.25" x14ac:dyDescent="0.3">
      <c r="F277" s="29" t="s">
        <v>43</v>
      </c>
      <c r="G277" s="69">
        <v>0.1</v>
      </c>
      <c r="H277" s="69">
        <v>0.1</v>
      </c>
      <c r="I277" s="69">
        <v>0.1</v>
      </c>
      <c r="J277" s="69">
        <v>0.1</v>
      </c>
      <c r="K277" s="69">
        <v>0.1</v>
      </c>
      <c r="L277" s="69">
        <v>0.1</v>
      </c>
      <c r="M277" s="69">
        <v>0.1</v>
      </c>
      <c r="N277" s="69">
        <v>0.1</v>
      </c>
      <c r="O277" s="69">
        <v>0.1</v>
      </c>
      <c r="P277" s="69">
        <v>0.1</v>
      </c>
      <c r="Q277" s="90">
        <v>0.1</v>
      </c>
    </row>
    <row r="278" spans="6:17" ht="14.25" x14ac:dyDescent="0.3">
      <c r="F278" s="29" t="s">
        <v>49</v>
      </c>
      <c r="G278" s="69">
        <v>0.1</v>
      </c>
      <c r="H278" s="69">
        <v>0.1</v>
      </c>
      <c r="I278" s="69">
        <v>0.1</v>
      </c>
      <c r="J278" s="69">
        <v>0.1</v>
      </c>
      <c r="K278" s="69">
        <v>0.1</v>
      </c>
      <c r="L278" s="69">
        <v>0.1</v>
      </c>
      <c r="M278" s="69">
        <v>0.1</v>
      </c>
      <c r="N278" s="69">
        <v>0.1</v>
      </c>
      <c r="O278" s="69">
        <v>0.1</v>
      </c>
      <c r="P278" s="69">
        <v>0.1</v>
      </c>
      <c r="Q278" s="90">
        <v>0.1</v>
      </c>
    </row>
    <row r="279" spans="6:17" ht="15" thickBot="1" x14ac:dyDescent="0.35">
      <c r="F279" s="30" t="s">
        <v>50</v>
      </c>
      <c r="G279" s="77">
        <v>0.1</v>
      </c>
      <c r="H279" s="77">
        <v>0.1</v>
      </c>
      <c r="I279" s="77">
        <v>0.1</v>
      </c>
      <c r="J279" s="77">
        <v>0.1</v>
      </c>
      <c r="K279" s="77">
        <v>0.1</v>
      </c>
      <c r="L279" s="77">
        <v>0.1</v>
      </c>
      <c r="M279" s="77">
        <v>0.1</v>
      </c>
      <c r="N279" s="77">
        <v>0.1</v>
      </c>
      <c r="O279" s="77">
        <v>0.1</v>
      </c>
      <c r="P279" s="77">
        <v>0.1</v>
      </c>
      <c r="Q279" s="91">
        <v>0.1</v>
      </c>
    </row>
    <row r="280" spans="6:17" ht="14.25" x14ac:dyDescent="0.3">
      <c r="F280" s="112" t="s">
        <v>45</v>
      </c>
      <c r="G280" s="69">
        <v>0.1</v>
      </c>
      <c r="H280" s="69">
        <v>0.1</v>
      </c>
      <c r="I280" s="69">
        <v>0.1</v>
      </c>
      <c r="J280" s="69">
        <v>0.1</v>
      </c>
      <c r="K280" s="69">
        <v>0.1</v>
      </c>
      <c r="L280" s="69">
        <v>0.1</v>
      </c>
      <c r="M280" s="69">
        <v>0.1</v>
      </c>
      <c r="N280" s="69">
        <v>0.1</v>
      </c>
      <c r="O280" s="69">
        <v>0.1</v>
      </c>
      <c r="P280" s="69">
        <v>0.1</v>
      </c>
      <c r="Q280" s="90">
        <v>0.1</v>
      </c>
    </row>
    <row r="281" spans="6:17" ht="14.25" x14ac:dyDescent="0.3">
      <c r="F281" s="29" t="s">
        <v>41</v>
      </c>
      <c r="G281" s="69">
        <v>0.1</v>
      </c>
      <c r="H281" s="69">
        <v>0.1</v>
      </c>
      <c r="I281" s="69">
        <v>0.1</v>
      </c>
      <c r="J281" s="69">
        <v>0.1</v>
      </c>
      <c r="K281" s="69">
        <v>0.1</v>
      </c>
      <c r="L281" s="69">
        <v>0.1</v>
      </c>
      <c r="M281" s="69">
        <v>0.1</v>
      </c>
      <c r="N281" s="69">
        <v>0.1</v>
      </c>
      <c r="O281" s="69">
        <v>0.1</v>
      </c>
      <c r="P281" s="69">
        <v>0.1</v>
      </c>
      <c r="Q281" s="90">
        <v>0.1</v>
      </c>
    </row>
    <row r="282" spans="6:17" ht="14.25" x14ac:dyDescent="0.3">
      <c r="F282" s="29" t="s">
        <v>52</v>
      </c>
      <c r="G282" s="69">
        <v>0.1</v>
      </c>
      <c r="H282" s="69">
        <v>0.1</v>
      </c>
      <c r="I282" s="69">
        <v>0.1</v>
      </c>
      <c r="J282" s="69">
        <v>0.1</v>
      </c>
      <c r="K282" s="69">
        <v>0.1</v>
      </c>
      <c r="L282" s="69">
        <v>0.1</v>
      </c>
      <c r="M282" s="69">
        <v>0.1</v>
      </c>
      <c r="N282" s="69">
        <v>0.1</v>
      </c>
      <c r="O282" s="69">
        <v>0.1</v>
      </c>
      <c r="P282" s="69">
        <v>0.1</v>
      </c>
      <c r="Q282" s="90">
        <v>0.1</v>
      </c>
    </row>
    <row r="283" spans="6:17" ht="15" thickBot="1" x14ac:dyDescent="0.35">
      <c r="F283" s="30" t="s">
        <v>53</v>
      </c>
      <c r="G283" s="77">
        <v>0.1</v>
      </c>
      <c r="H283" s="77">
        <v>0.1</v>
      </c>
      <c r="I283" s="77">
        <v>0.1</v>
      </c>
      <c r="J283" s="77">
        <v>0.1</v>
      </c>
      <c r="K283" s="77">
        <v>0.1</v>
      </c>
      <c r="L283" s="77">
        <v>0.1</v>
      </c>
      <c r="M283" s="77">
        <v>0.1</v>
      </c>
      <c r="N283" s="77">
        <v>0.1</v>
      </c>
      <c r="O283" s="77">
        <v>0.1</v>
      </c>
      <c r="P283" s="77">
        <v>0.1</v>
      </c>
      <c r="Q283" s="91">
        <v>0.1</v>
      </c>
    </row>
    <row r="284" spans="6:17" ht="14.25" x14ac:dyDescent="0.3">
      <c r="F284" s="9"/>
      <c r="G284"/>
      <c r="H284"/>
      <c r="I284"/>
      <c r="J284"/>
      <c r="K284"/>
      <c r="L284"/>
      <c r="M284"/>
      <c r="N284"/>
      <c r="O284"/>
      <c r="P284"/>
      <c r="Q284"/>
    </row>
    <row r="285" spans="6:17" ht="14.25" x14ac:dyDescent="0.3">
      <c r="F285" s="3"/>
      <c r="G285"/>
      <c r="H285"/>
      <c r="I285"/>
      <c r="J285"/>
      <c r="K285"/>
      <c r="L285"/>
      <c r="M285"/>
      <c r="N285"/>
      <c r="O285"/>
      <c r="P285"/>
      <c r="Q285"/>
    </row>
  </sheetData>
  <phoneticPr fontId="4" type="noConversion"/>
  <pageMargins left="0.75" right="0.75" top="1" bottom="1" header="0.5" footer="0.5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D28" sqref="D28"/>
    </sheetView>
  </sheetViews>
  <sheetFormatPr defaultRowHeight="12.75" x14ac:dyDescent="0.2"/>
  <cols>
    <col min="1" max="1" width="11.140625" customWidth="1"/>
    <col min="2" max="2" width="10.85546875" bestFit="1" customWidth="1"/>
  </cols>
  <sheetData>
    <row r="1" spans="1:2" x14ac:dyDescent="0.2">
      <c r="A1" s="24">
        <v>42125</v>
      </c>
      <c r="B1" s="26" t="s">
        <v>111</v>
      </c>
    </row>
    <row r="2" spans="1:2" x14ac:dyDescent="0.2">
      <c r="A2" s="24">
        <v>42126</v>
      </c>
      <c r="B2" s="26" t="s">
        <v>112</v>
      </c>
    </row>
    <row r="3" spans="1:2" x14ac:dyDescent="0.2">
      <c r="A3" s="24">
        <v>42127</v>
      </c>
      <c r="B3" s="26" t="s">
        <v>113</v>
      </c>
    </row>
    <row r="4" spans="1:2" x14ac:dyDescent="0.2">
      <c r="A4" s="24">
        <v>42128</v>
      </c>
      <c r="B4" s="26" t="s">
        <v>114</v>
      </c>
    </row>
    <row r="5" spans="1:2" x14ac:dyDescent="0.2">
      <c r="A5" s="24">
        <v>42129</v>
      </c>
      <c r="B5" s="26" t="s">
        <v>108</v>
      </c>
    </row>
    <row r="6" spans="1:2" x14ac:dyDescent="0.2">
      <c r="A6" s="24">
        <v>42130</v>
      </c>
      <c r="B6" s="26" t="s">
        <v>109</v>
      </c>
    </row>
    <row r="7" spans="1:2" x14ac:dyDescent="0.2">
      <c r="A7" s="24">
        <v>42131</v>
      </c>
      <c r="B7" s="26" t="s">
        <v>110</v>
      </c>
    </row>
    <row r="8" spans="1:2" x14ac:dyDescent="0.2">
      <c r="A8" s="24">
        <v>42132</v>
      </c>
      <c r="B8" s="26" t="s">
        <v>111</v>
      </c>
    </row>
    <row r="9" spans="1:2" x14ac:dyDescent="0.2">
      <c r="A9" s="24">
        <v>42133</v>
      </c>
      <c r="B9" s="26" t="s">
        <v>112</v>
      </c>
    </row>
    <row r="10" spans="1:2" x14ac:dyDescent="0.2">
      <c r="A10" s="24">
        <v>42134</v>
      </c>
      <c r="B10" s="26" t="s">
        <v>113</v>
      </c>
    </row>
    <row r="11" spans="1:2" x14ac:dyDescent="0.2">
      <c r="A11" s="24">
        <v>42135</v>
      </c>
      <c r="B11" s="26" t="s">
        <v>114</v>
      </c>
    </row>
    <row r="12" spans="1:2" x14ac:dyDescent="0.2">
      <c r="A12" s="24">
        <v>42136</v>
      </c>
      <c r="B12" s="26" t="s">
        <v>108</v>
      </c>
    </row>
    <row r="13" spans="1:2" x14ac:dyDescent="0.2">
      <c r="A13" s="24">
        <v>42137</v>
      </c>
      <c r="B13" s="26" t="s">
        <v>109</v>
      </c>
    </row>
    <row r="14" spans="1:2" x14ac:dyDescent="0.2">
      <c r="A14" s="24">
        <v>42138</v>
      </c>
      <c r="B14" s="26" t="s">
        <v>110</v>
      </c>
    </row>
    <row r="15" spans="1:2" x14ac:dyDescent="0.2">
      <c r="A15" s="24">
        <v>42139</v>
      </c>
      <c r="B15" s="26" t="s">
        <v>111</v>
      </c>
    </row>
    <row r="16" spans="1:2" x14ac:dyDescent="0.2">
      <c r="A16" s="24">
        <v>42140</v>
      </c>
      <c r="B16" s="26" t="s">
        <v>112</v>
      </c>
    </row>
    <row r="17" spans="1:2" x14ac:dyDescent="0.2">
      <c r="A17" s="24">
        <v>42141</v>
      </c>
      <c r="B17" s="26" t="s">
        <v>113</v>
      </c>
    </row>
    <row r="18" spans="1:2" x14ac:dyDescent="0.2">
      <c r="A18" s="24">
        <v>42142</v>
      </c>
      <c r="B18" s="26" t="s">
        <v>114</v>
      </c>
    </row>
    <row r="19" spans="1:2" x14ac:dyDescent="0.2">
      <c r="A19" s="24">
        <v>42143</v>
      </c>
      <c r="B19" s="26" t="s">
        <v>108</v>
      </c>
    </row>
    <row r="20" spans="1:2" x14ac:dyDescent="0.2">
      <c r="A20" s="24">
        <v>42144</v>
      </c>
      <c r="B20" s="26" t="s">
        <v>109</v>
      </c>
    </row>
    <row r="21" spans="1:2" x14ac:dyDescent="0.2">
      <c r="A21" s="24">
        <v>42145</v>
      </c>
      <c r="B21" s="26" t="s">
        <v>110</v>
      </c>
    </row>
    <row r="22" spans="1:2" x14ac:dyDescent="0.2">
      <c r="A22" s="24">
        <v>42146</v>
      </c>
      <c r="B22" s="26" t="s">
        <v>111</v>
      </c>
    </row>
    <row r="23" spans="1:2" x14ac:dyDescent="0.2">
      <c r="A23" s="24">
        <v>42147</v>
      </c>
      <c r="B23" s="26" t="s">
        <v>112</v>
      </c>
    </row>
    <row r="24" spans="1:2" x14ac:dyDescent="0.2">
      <c r="A24" s="24">
        <v>42148</v>
      </c>
      <c r="B24" s="26" t="s">
        <v>113</v>
      </c>
    </row>
    <row r="25" spans="1:2" x14ac:dyDescent="0.2">
      <c r="A25" s="24">
        <v>42149</v>
      </c>
      <c r="B25" s="26" t="s">
        <v>114</v>
      </c>
    </row>
    <row r="26" spans="1:2" x14ac:dyDescent="0.2">
      <c r="A26" s="24">
        <v>42150</v>
      </c>
      <c r="B26" s="26" t="s">
        <v>108</v>
      </c>
    </row>
    <row r="27" spans="1:2" x14ac:dyDescent="0.2">
      <c r="A27" s="24">
        <v>42151</v>
      </c>
      <c r="B27" s="26" t="s">
        <v>109</v>
      </c>
    </row>
    <row r="28" spans="1:2" x14ac:dyDescent="0.2">
      <c r="A28" s="24">
        <v>42152</v>
      </c>
      <c r="B28" s="26" t="s">
        <v>110</v>
      </c>
    </row>
    <row r="29" spans="1:2" x14ac:dyDescent="0.2">
      <c r="A29" s="24">
        <v>42153</v>
      </c>
      <c r="B29" s="26" t="s">
        <v>111</v>
      </c>
    </row>
    <row r="30" spans="1:2" x14ac:dyDescent="0.2">
      <c r="A30" s="24">
        <v>42154</v>
      </c>
      <c r="B30" s="26" t="s">
        <v>112</v>
      </c>
    </row>
    <row r="31" spans="1:2" x14ac:dyDescent="0.2">
      <c r="A31" s="24">
        <v>42155</v>
      </c>
      <c r="B31" s="26" t="s">
        <v>113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rxx1qkWwE9KA/ygoDXQ2uOKK7uP54OdeO1QbNvECV5Q=</DigestValue>
    </Reference>
    <Reference Type="http://www.w3.org/2000/09/xmldsig#Object" URI="#idOfficeObject">
      <DigestMethod Algorithm="http://www.w3.org/2001/04/xmlenc#sha256"/>
      <DigestValue>0hOL/3A2o8BrbvznyvmnaK/9PEE/e+8upTK66tjw0ow=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vaLo0EWDJAqM8vWNz8tY7z5OvTSWwsdcgM3amCM8Gqo=</DigestValue>
    </Reference>
    <Reference Type="http://www.w3.org/2000/09/xmldsig#Object" URI="#idValidSigLnImg">
      <DigestMethod Algorithm="http://www.w3.org/2001/04/xmlenc#sha256"/>
      <DigestValue>tAHVKGh90cObWlnjd1e8QBXOzG5ZQHAyfxemCDXjtjw=</DigestValue>
    </Reference>
    <Reference Type="http://www.w3.org/2000/09/xmldsig#Object" URI="#idInvalidSigLnImg">
      <DigestMethod Algorithm="http://www.w3.org/2001/04/xmlenc#sha256"/>
      <DigestValue>iUCKV8NhkIDce/iH3qHysoPSHikotLffEd7kF4AABOs=</DigestValue>
    </Reference>
  </SignedInfo>
  <SignatureValue>fpMfOBQTp/2dKtkrV9OZ0SzNfnhSjHGCW5r5aUYWHEl00UJ/NFEMs3PZNbs8cCLNJFbZFBxhFEmO
w7TRb1FnFXlBh3t4cA22045qjxa63X7Bp7KnQfxa/c0Oo9B3BLxEL9aixXIoc94aO4D6M4WJBdiP
DQVykVEG5c+uPUhaNrl0o6rHjYSrofrU/cz6nX00pPhla0Fxq1GdsuvhWE9Mj4lkkzOZOMtRLard
Dc7yeI/vrERd44GTgw7vO7L83m/X7uDR+r/zik1YWDL1AILuWfE8u2OPmhYmAJt9r+aZHxjX4Tbl
Ywu+UuzeOOOn+S0szW6cHPtE+s0ixbjueQ6vJg==</SignatureValue>
  <KeyInfo>
    <X509Data>
      <X509Certificate>MIIG4TCCBMmgAwIBAgIEI8XHpjANBgkqhkiG9w0BAQsFADB4MQswCQYDVQQGEwJCRzEYMBYGA1UEYRMPTlRSQkctMjAxMjMwNDI2MRIwEAYDVQQKEwlCT1JJQ0EgQUQxEDAOBgNVBAsTB0ItVHJ1c3QxKTAnBgNVBAMTIEItVHJ1c3QgT3BlcmF0aW9uYWwgUXVhbGlmaWVkIENBMB4XDTIwMDMyMDAwMDAwMFoXDTIxMDMyMDAwMDAwMFowgY4xHzAdBgkqhkiG9w0BCQEWEGplZ2xvdkBnbWFpbC5jb20xDzANBgNVBAQTBkplZ2xvdjERMA8GA1UEKhMIVmxhZGltaXIxGTAXBgNVBAUTEFBOT0JHLTU5MDQyMjg1MDAxHzAdBgNVBAMTFlZsYWRpbWlyIEl2YW5vdiBKZWdsb3YxCzAJBgNVBAYTAkJHMIIBIjANBgkqhkiG9w0BAQEFAAOCAQ8AMIIBCgKCAQEAvq8BzDDbxQWyQ7DcWbD1y11zLXVapm2uqvwya9WaZfTc9rmjW+ewDsf0Qn/1JqTPEP/PWgZOA+8bobjCYux0rrFO5BjzhbpZkZ2ptPC1jH78T9EjVcFzjzkroZfl0rmrh0hs5nNAZIhajnstpGppWLvFMC+M02NFOAbj7YF5jiutyBJxTbm6/a9Zrxf5OiCpbebgoALkFSc4DuhE39G+S8dd4cLNp1VxlzyHiWBK9UAjVd4Bab1XZ5EjxHqNvIkims7hbaF2l+eBhzsp26LSSjFr2TWCWcBsHOuT0G0usKg2AJusqAz5LkRQlI5uVHLxx8esyZBEeK919RJHXcPQ7QIDAQABo4ICWjCCAlYwHQYDVR0OBBYEFNHMmYWVaOBGZNmcxmeTJMC1Drf/MB8GA1UdIwQYMBaAFCfPCEME8MWDN2eBF038BebbZYuwMCEGA1UdEgQaMBiGFmh0dHA6Ly93d3cuYi10cnVzdC5vcmcwCQYDVR0TBAIwADBhBgNVHSAEWjBYMEEGCysGAQQB+3YBBgEB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A0GCSqGSIb3DQEBCwUAA4ICAQBjURVL8Bt/Y7ND+TZDt7pR9Cz4gGiEAnM1PX/sXKQn0WfhU9bni9cpScirB1V/32nBb4RZQ04KHarQflOWlre52n17zzuZtHM8niBbLpxwt5S2c6AqFnytYWn2NkylPZRFh9qSWyUnTLlFTar5E4HEX3UWsm+SeANsMUC2YIoW9aStAGIeTYVGYCWcFqIvTtUBPiwLP/6n029m9HHRSvplc2Z02YtJgqR5J1g4o2TlaaZGA0KB0t2RG3/ej5gAOaSk5KD5MKguyhOFbc1PcTWJ5FHNsdfkxBHFTgLmXu7JGvAHAIHDT5Fc5+juaXK7D5FDXnLTYls5RrlRmwgN4GN9ZskUgOgbwcdGwdHyrshG9FBGUmOFvtuog/h/cqGhUnHRMAVwbNu9IPUyGmVWV9BGIhM/yBd8htFomKzLA/pPDTY8l2prVnZ4zd2nzQcMMiLo7ySvu37ctR1iDZhYh5uovhmNuUyJBYHMuF/Ll7vEoqk+trXfUaetdokG3JyuOTuXKDcwr7wnRtX1o3As6djbxHihGJz1xBGEZT4BlJkQBamFgN3/ljiWrM31iiNdFr7JD/k4NE5ydzT0X04iXYXZIz9G3uKzB380F9fT8W5SjhwVdh3NLCNVBumTixQ1A02VCxyOO0h0377pVP4jS8JY8bNv7UMux7ekSwgWcJnHY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x6I69hsuA+B5zCkO6w7GGWfrUlPcnASwfrkvOipsjic=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8EGnVbSB0FCHbHONC8LEG3DkE3ZUKkv5CB1J2HDrAy0=</DigestValue>
      </Reference>
      <Reference URI="/xl/drawings/vmlDrawing1.vml?ContentType=application/vnd.openxmlformats-officedocument.vmlDrawing">
        <DigestMethod Algorithm="http://www.w3.org/2001/04/xmlenc#sha256"/>
        <DigestValue>WcNFBTPkn0OfareKwoAJbf4ggTd8ByH2vrJZwZAC8ss=</DigestValue>
      </Reference>
      <Reference URI="/xl/media/image1.emf?ContentType=image/x-emf">
        <DigestMethod Algorithm="http://www.w3.org/2001/04/xmlenc#sha256"/>
        <DigestValue>MHIcNaFzd+s3D5DhIgcvWA8SrkoGUoa6K3KBX4mdKFI=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xfw9ziQ9vQcwJkcCOqr6/deBcyG7Uy/i4vrWAtTO7AA=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xfw9ziQ9vQcwJkcCOqr6/deBcyG7Uy/i4vrWAtTO7AA=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xfw9ziQ9vQcwJkcCOqr6/deBcyG7Uy/i4vrWAtTO7AA=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SKnkeHds+1nJYw6aegUcY8kcKIySnpL/JP+7iaIr+UY=</DigestValue>
      </Reference>
      <Reference URI="/xl/sharedStrings.xml?ContentType=application/vnd.openxmlformats-officedocument.spreadsheetml.sharedStrings+xml">
        <DigestMethod Algorithm="http://www.w3.org/2001/04/xmlenc#sha256"/>
        <DigestValue>W+vz93RkJzCks/UmndUzjTtNYc36MyBy08XpmJELGyQ=</DigestValue>
      </Reference>
      <Reference URI="/xl/styles.xml?ContentType=application/vnd.openxmlformats-officedocument.spreadsheetml.styles+xml">
        <DigestMethod Algorithm="http://www.w3.org/2001/04/xmlenc#sha256"/>
        <DigestValue>VFS0+nDk7pQEMGn3crhne//3CZaIfO0BAHKmd7C0Icw=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UoOHCGqrlwJXazIHXHoQiRoB8Ucl/F2JvzmoWcQuYcQ=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PuEniog20HoIbFAIps2zsmYgmS5aLQboJfHPDaNqpo4=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Ex2iR9Yf4jxclz6IMuU8l3LlD3S8mEA56nT4EAGS7IQ=</DigestValue>
      </Reference>
      <Reference URI="/xl/worksheets/sheet1.xml?ContentType=application/vnd.openxmlformats-officedocument.spreadsheetml.worksheet+xml">
        <DigestMethod Algorithm="http://www.w3.org/2001/04/xmlenc#sha256"/>
        <DigestValue>8NIFfhePOizBps9AkH7iK2tS4qsnJrQ3Z0+ykJiRy/4=</DigestValue>
      </Reference>
      <Reference URI="/xl/worksheets/sheet2.xml?ContentType=application/vnd.openxmlformats-officedocument.spreadsheetml.worksheet+xml">
        <DigestMethod Algorithm="http://www.w3.org/2001/04/xmlenc#sha256"/>
        <DigestValue>z9UBOQtNpxvM72RJ7x45gOMpFxMShqKPo165pfO5ujE=</DigestValue>
      </Reference>
      <Reference URI="/xl/worksheets/sheet3.xml?ContentType=application/vnd.openxmlformats-officedocument.spreadsheetml.worksheet+xml">
        <DigestMethod Algorithm="http://www.w3.org/2001/04/xmlenc#sha256"/>
        <DigestValue>qAMdIUhBv+Z4YqtInIudHYrb+q891wtzheIr2jo/YdM=</DigestValue>
      </Reference>
      <Reference URI="/xl/worksheets/sheet4.xml?ContentType=application/vnd.openxmlformats-officedocument.spreadsheetml.worksheet+xml">
        <DigestMethod Algorithm="http://www.w3.org/2001/04/xmlenc#sha256"/>
        <DigestValue>PYrI247ViS1x7l+vzX2F4afycD1uZo6cPFViWym/l18=</DigestValue>
      </Reference>
      <Reference URI="/xl/worksheets/sheet5.xml?ContentType=application/vnd.openxmlformats-officedocument.spreadsheetml.worksheet+xml">
        <DigestMethod Algorithm="http://www.w3.org/2001/04/xmlenc#sha256"/>
        <DigestValue>q6W+nT0SKNNT9duE4fz2/FHlFAk3XnxQB5y8mK+XCZk=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2020-07-01T06:10:05Z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{313648F7-E5B9-4F39-800F-7F8B85EFB996}</SetupID>
          <SignatureText/>
          <SignatureImage>AQAAAGwAAAAAAAAAAAAAAC8AAAAoAAAAAAAAAAAAAADMAwAAQAMAACBFTUYAAAEAcBAAAAwAAAABAAAAAAAAAAAAAAAAAAAAVgUAAAADAAAVAQAAnAAAAAAAAAAAAAAAAAAAAAg6BABgYQIARgAAACwAAAAgAAAARU1GKwFAAQAcAAAAEAAAAAIQwNsBAAAAYAAAAGAAAABGAAAAoAYAAJQGAABFTUYrIkAEAAwAAAAAAAAAHkAJAAwAAAAAAAAAJEABAAwAAAAAAAAAMEACABAAAAAEAAAAAACAPyFABwAMAAAAAAAAAAhAAAXsBQAA4AUAAAIQwNsBAAAAAAAAAAAAAAAAAAAAAAAAAAEAAAD/2P/gABBKRklGAAEBAQBgAGAAAP/bAEMAAgEBAgEBAgICAgICAgIDBQMDAwMDBgQEAwUHBgcHBwYHBwgJCwkICAoIBwcKDQoKCwwMDAwHCQ4PDQwOCwwMDP/bAEMBAgICAwMDBgMDBgwIBwgMDAwMDAwMDAwMDAwMDAwMDAwMDAwMDAwMDAwMDAwMDAwMDAwMDAwMDAwMDAwMDAwMDP/AABEIACkAM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38r5v/AOCmH/BVP4R/8Eofg1ZeL/ilqOoPJrV39j0XQNHijudZ1xwU8428MkkaeXCjh5JJHRFBRdxkliR/YP2hfjXpf7NfwC8cfEXXbfULvRPAPh+/8SahBYRo91Nb2dtJcSpErsiGQpGwUM6gkjLAc1/En+3T+3T8R/8Agov+0drPxQ+KGs/2r4g1XENvbwq0dhotmrMYrGziLN5VvHubC5LMzPI7PLJJIwB+p/xr/wCD3D40a74qt5fh18HPhh4V0RbRUntPEl1fa/dSXG9y0izwSWSLGUMYEZiYgqx3kMFXv/2Q/wDg9w1WDUYbH49/BzT7q0mu5nm1rwBdPBJZ2/kDyY1069kcTSGcENIb2IBJAQhaPEn4I0UAf3mfAH4/eDf2pfg14e+IPw+8Q6f4q8G+KrQXmmanZsTHcJkqwKsA8ciOrI8bhXjdHR1V1ZR2FfyZf8Gx3/BVPxl+xH+3n4O+Fsuo6hqHwn+M/iC20LVNCEQuFtNUu9trZahbBpEEMgnNvHO4JD24bMcjxW/l/wBZtAHwB/wdHf8AKCj45/8AcA/9SDTK/kCr+8z9oX4KaX+0p8AvHHw612fULTRPH/h+/wDDeoT2Dol1Db3ltJbyvEzq6CQJIxUsjAEDKkcV/En+3T+wt8R/+CdH7R2s/C/4oaN/ZXiDSsTW9xCWksNas2ZhFfWcpVfNt5NrYbAZWV43VJY5I1APH6KKKACv7/K/ki/4Nhf+CbGu/t0f8FHPDfjXP2TwF8BtV0/xZr95Hexw3JvEeSbS7WKNkcyebdWu6T5VUQQTjzY5GhD/ANbtABXzf/wUw/4JWfCP/gq98GrLwh8UtO1BJNFu/tui6/o8sdtrOhuSnnC3mkjkTy5kQJJHIjowCNtEkUTp9IUUAfzZfGv/AIMj/jRoXiq3i+HXxj+GHirRGtFee78SWt9oF1Hcb3DRrBBHeo0YQRkSGVSSzDYAoZu//ZD/AODI/VZ9Rhvvj38Y9PtbSG7mSbRfAFq88l5b+QPJkXUb2NBDIJyS0ZspQUjADhpMx/0HUUAef/s0fsq/Dj9jf4WWngr4XeC/D/gfwzabG+x6VarF9qlWGOH7RcSf6y4uGjhiV55meWTYC7sea9AoooA//9kAAAAIQAEIJAAAABgAAAACEMDbAQAAAAMAAAAAAAAAAAAAAAAAAAAbQAAAQAAAADQAAAABAAAAAgAAAAAAAL8AAAC/AABAQgAAJEIDAAAAAAAAswAAALP//z9CAAAAswAAALP//yNCIQAAAAgAAABiAAAADAAAAAEAAAAVAAAADAAAAAQAAAAVAAAADAAAAAQAAABRAAAAbAgAAAAAAAAAAAAALwAAACgAAAAAAAAAAAAAAAAAAAAAAAAAMAAAACkAAABQAAAAbAAAALwAAACwBwAAAAAAACAAzAAwAAAAKQAAACgAAAAwAAAAKQAAAAEACAAAAAAAAAAAAAAAAAAAAAAAEQAAAAAAAAAAAAAA////AP7+/gD8/PwA+/v7AP39/QD39/cA+vr6APn5+QAGBgYAAQEBAAMDAwAEBAQAAgICAPb29gAFBQUABwcHAAEBAQEBAQEBAQEBAQEBAQEBAQEBAQEBAQEBAQEBAQEBAQEBAQEBAQEBAQEBAQEBAQEBAQEBAQEBAgIBAQIBAQQCAQEBAQEBBAECAQEBAQMBAgECAQEBAQIBAQEBAQEBAQEBAQEBAQEBAgEDAgUCAQEBBgEBBQECAQUBAQUBAwEEAQEBAQEFAgEBAQEBAQEBAQEBAQEBAQEBAQcBAQEBAwIFAQEEAQEBBAEDAwEBAQUBAQECAgIEAQUBAQEBAQEBAQEBAQEBAQEBAgEBAwEEAQEFAQcJAAoKCwAACQICAQUCBQUDAQEBAQEBAQEBAQEBAQEBAQEBAQEBAgEEAQMBBAELAAwACgAAAAAKAAsAAAEBAQEBBQEFAQMBAQEBAQEBAQEBAQEBAQEBAQEEAgEBAAAAAA0KAAoACg0AAAsAAAoAAQQBAQMBAQEBAQEBAQEBAQEBAQEBAQEBAQQBAQYNDQALAAoAAAALCgAKAAoAAAANAAEBAQEBBAEBAQEBAQEBAQEBAQEBAQEBAQEFAQ8AAAoADwAKCgAAAAoAAAAADwANDwAAAQUCAQIBAQEBAQEBAQIBAQEBAwEBAQEBDQANCgAAAAAAAAAAAAAAAAAAAAAACgoAAAIBAQEBAQEBAQEBAQEBAQQBAgECAQMADAAADAAAAAAAAAAAAAAAAAAAAAAAAAAAAAECAgEBAQEBAQEBAQEHAwECAwIBAg0JAAsLAA8AAAAAAAAAAAAAAAAAAAAAAA0KDAABBQMBAQEBAQEBAQMBAQECAQUCDQAAAAAACwAAAAAAAAAAAAAAAAAAAAAAAAAAAA0AAQEBAQEBAQEBAQEBAwgBAwECAAwKCQAAAAAAAAAAAAAAAAAAAAAAAAAACgsADQAAAQMBAQEBAQEBAQMBAQEBAQUAAAAAAA0AAA0AAAAAAAAAAAAAAAAAAAAAAAoACwwADQIBAQEBAQEBAQEEAQMEAQEMCg0NAAANAAAAAAAAAAAAAAAAAAAAAAAADQANAAANCwEBAQEBAQEBAQEBAwEBBQEAAAALAA0AAAoAAAAAAAAAAAAAAAAAAAAAAAoADQoAAAI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BQEBAgEAAAALAA0AAAoAAAAAAAAAAAAAAAAAAAAAAAANAAAKAAEBAQEBAQEBAQEHAQQHAgELCg0KAAANAAAAAAAAAAAAAAAAAAAAAAAADQAAAAsAAAEBAQEBAQEBAQMBAQEBAQMAAAAAAA0ACg0AAAAAAAAAAAAAAAAAAAAAAAwAAAsKCwUBAQEBAQEBAQEBAwcBAwECAAwKCQAAAAoAAAAAAAAAAAAAAAAAAAAAAA8KDAAAAgEBAQEBAQEBAQMBAQEFAQUCDQAAAAAADQAAAAAAAAAAAAAAAAAAAAAADAANAAoABQEBAQEBAQEBAQEHAwECBQEBAg0JAAsLAAwAAAAAAAAAAAAAAAAAAAAAABAACgABAQEBAQEBAQEBAQEBAQQBAQECAQUADAAADAAAAAAAAAAAAAAAAAAAAAAACgAKCwUDAQIBAQEBAQEBAQICAgEBAwECAQEBCgAKAAAAAAAAAAAAAAAAAAAAAAAAAAsAAgEBAgEBAQEBAQEBAQEBAQEBAQEBAgEFAg8AAAoADwAKCgAAAAoAAAAADwANAA0BAgUCAQIBAQEBAQEBAQEBAQEBAQEBAgMBAQ4NCwALAAoAAAALCgAKAAoAAAANDQQFAQECAQEBAQEBAQEBAQEBAQEBAQEBAQEDAgEBAAAAAA0KAAoACg0AAAsAAAoAAQcBBQUBAgIBAQEBAQEBAQEBAQEBAQEBAgEEAQMBBAELAAwACgAAAAAKAAsAAAEBBQEDAwEDAQEBAQEBAQEBAQEBAQEBAQEBAQEBAwEEAQEFAQcJAAoKCwAACQICAQUCAwEBAQECAQIBAQEBAQEBAQEBAQEBAQEBAQcBAQEBAwIFAQEEAQEBBAEDAwEBAQUBAQEBAwgCAQIBAQEBAQEBAQEBAQEBAQEBAgEEAgUFAQEBBgEBBQECAQUBAQUBAwEEAgEHAQEBAQIBAQEBAQEBAQEBAQEBAQEBAgIBAQICAQMCAQEBAQEBBAECAQEBAQMBAQEBAQECBQEBAQEBAQEBAUwAAABkAAAAAAAAAAAAAAAvAAAAKAAAAAAAAAAAAAAAMAAAACkAAAApAKoAAAAAAAAAAAAAAIA/AAAAAAAAAAAAAIA/AAAAAAAAAAAAAAAAAAAAAAAAAAAAAAAAAAAAAAAAAAAiAAAADAAAAP////9GAAAAHAAAABAAAABFTUYrAkAAAAwAAAAAAAAADgAAABQAAAAAAAAAEAAAABQAAAA=</SignatureImage>
          <SignatureComments/>
          <WindowsVersion>6.2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2020-07-01T06:10:05Z</xd:SigningTime>
          <xd:SigningCertificate>
            <xd:Cert>
              <xd:CertDigest>
                <DigestMethod Algorithm="http://www.w3.org/2001/04/xmlenc#sha256"/>
                <DigestValue>5XFFPF5f5FCLC92u4/SiQFMY9tEm8FCDq0g1o1GYCi8=</DigestValue>
              </xd:CertDigest>
              <xd:IssuerSerial>
                <X509IssuerName>CN=B-Trust Operational Qualified CA, OU=B-Trust, O=BORICA AD, OID.2.5.4.97=NTRBG-201230426, C=BG</X509IssuerName>
                <X509SerialNumber>600164262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  <Object Id="idValidSigLnImg">AQAAAGwAAAAAAAAAAAAAAP8AAAB/AAAAAAAAAAAAAABIFAAAKAoAACBFTUYAAAEAtCQAAMs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eBlxwfl/AADQvBUs5gAAAAAAAADhAgAAiJ4lGfp/AAAAAAAAAAAAAC7MMsP5fwAAAABAGfp/AAB4GXHB+X8AAAAAAAAAAAAAAAAAAAAAAACFMcaVoMYAAGhUMsP5fwAASAAAAOECAACQAQAAAAAAAIB21oLhAgAAuL4VLAAAAAAAAAAAAAAAAAkAAAAAAAAAAAAAAAAAAADcvRUs5gAAAHC+FSzmAAAAsbP+GPp/AAAAAAAAAAAAAJABAAAAAAAAgHbWguECAAC4vhUs5gAAAIB21oLhAgAAe2wCGfp/AACAvRUs5gAAAHC+FSzmAAAAAAAAAAAAAAAAAAAAZHYACAAAAAAlAAAADAAAAAEAAAAYAAAADAAAAAAAAAISAAAADAAAAAEAAAAeAAAAGAAAAMAAAAAEAAAA9wAAABEAAAAlAAAADAAAAAEAAABUAAAAkAAAAMEAAAAEAAAA9QAAABAAAAABAAAAuTmiQQCAokHBAAAABAAAAAsAAABMAAAAAAAAAAAAAAAAAAAA//////////9kAAAAMQAuADcALgAyADAAMgAwACAAMwQuACkF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p/uECAAADAAAA4QIAACAAAAAAAAAAiJ4lGfp/AAAAAAAAAAAAAC4xccH5fwAAAgAAAAAAAADADCn+4QIAAAAAAAAAAAAAAAAAAAAAAABVasaVoMYAAAgAAAAAAAAAAAAAAAAAAABxBYoAAAAAAIB21oLhAgAA0OQVLAAAAAAAAAAAAAAAAAcAAAAAAAAAUDLTguECAAAM5BUs5gAAAKDkFSzmAAAAsbP+GPp/AAAAKfiU4QIAADMyccEAAAAAgI01/uECAACg83GV4QIAAIB21oLhAgAAe2wCGfp/AACw4xUs5gAAAKDkFSzm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BIY9bC+X8AAJAqd8H5fwAAwHianeECAACIniUZ+n8AAAAAAAAAAAAAgkN3wfl/AAABAAAAAAAAAKCCcpPhAgAAAAAAAAAAAAAAAAAAAAAAADW9xpWgxgAAAQAAAAAAAAAAOBUs5gAAAJABAAAAAAAAgHbWguECAAAIOhUsAAAAAAAAAAAAAAAABgAAAAAAAAAEAAAAAAAAACw5FSzmAAAAwDkVLOYAAACxs/4Y+n8AAAAAAAAAAAAAMNXQwgAAAACAeJ6V4QIAAAAAAAAAAAAAgHbWguECAAB7bAIZ+n8AANA4FSzmAAAAwDkVLOYAAAAAAAAAAAAAAAAAAABkdgAIAAAAACUAAAAMAAAAAwAAABgAAAAMAAAAAAAAAhIAAAAMAAAAAQAAABYAAAAMAAAACAAAAFQAAABUAAAACgAAACcAAAAeAAAASgAAAAEAAAC5OaJBAIC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TTOQPwAAAAAAAAAA/7+PPwAAJEIAAMhBJAAAACQAAABNM5A/AAAAAAAAAAD/v48/AAAkQgAAyEEEAAAAcwAAAAwAAAAAAAAADQAAABAAAAApAAAAGQAAAFIAAABwAQAABAAAABAAAAAHAAAAAAAAAAAAAAC8AgAAAAAAzAcCAiJTAHkAcwB0AGUAbQAAAAAAAAAAAAAAAAAAAAAAAAAAAAAAAAAAAAAAAAAAAAAAAAAAAAAAAAAAAAAAAAAAAAAAAAAAACSIgBIAAAAAAAAAAAAAAABQdhUs5gAAAAAAAAAAAAAAUwBlAGcAbwBlACAAVQBJAEBzFSzmAAAA/bKdwfl/AAAzBAAAAAAAAPlzFSzmAAAAAAA0/uECAAAsbi4b+n8AAIBzFSzmAAAAirOdwfl/AAABAAAAAAAAAAQAAAAAAAAAFvCYpeECAAAgYaiM4QIAAAsAAAAAAAAAIGGojOECAADQdhUs5gAAANKl+cH5fwAAFvCYpeECAAAAAAAAAAAAAAAAAAAAAAAAirOdwfl/AAAAAAAAAAAAAHtsAhn6fwAAcHQVLOYAAABkAAAAAAAAAAgAwZbhAgAAAAAAAGR2AAgAAAAAJQAAAAwAAAAEAAAARgAAACgAAAAcAAAAR0RJQwIAAAAAAAAAAAAAADAAAAApAAAAAAAAACEAAAAIAAAAYgAAAAwAAAABAAAAFQAAAAwAAAAEAAAAFQAAAAwAAAAEAAAAUQAAADwIAAAqAAAAGgAAAF0AAABFAAAAAQAAAAEAAAAAAAAAAAAAAC8AAAAoAAAAUAAAAGwAAAC8AAAAgAcAAAAAAAAgAMwALgAAACcAAAAoAAAALwAAACgAAAABAAgAAAAAAAAAAAAAAAAAAAAAABEAAAAAAAAAAAAAAP///wD+/v4A/Pz8APv7+wD9/f0A9/f3APr6+gD5+fkABgYGAAEBAQADAwMABAQEAAICAgD29vYABQUFAAcHBwABAQEBAQEBAQICAQECAQEEAgEBAQEBAQQBAgEBAQEDAQIBAgEBAQECAQEBAQEBAQABAQEBAQEBAQIBAwIFAgEBAQYBAQUBAgEFAQEFAQMBBAEBAQEBBQIBAQEBAQEBAQABAQEBAQEBAQEHAQEBAQMCBQEBBAEBAQQBAwMBAQEFAQEBAgICBAEFAQEBAQEBAQABAQEBAQEBAQIBAQMBBAEBBQEHCQAKCgsAAAkCAgEFAgUFAwEBAQEBAQEBAQEBAQABAQEBAQEBAQIBBAEDAQQBCwAMAAoAAAAACgALAAABAQEBAQUBBQEDAQEBAQEBAQABAQEBAQEBAQEBBAIBAQAAAAANCgAKAAoNAAALAAAKAAEEAQEDAQEBAQEBAQEBAQABAQEBAQEBAQEEAQEGDQ0ACwAKAAAACwoACgAKAAAADQABAQEBAQQBAQEBAQEBAQABAQEBAQEBAQEBBQEPAAAKAA8ACgoAAAAKAAAAAA8ADQ8AAAEFAgECAQEBAQEBAQACAQEBAQMBAQEBAQ0ADQoAAAAAAAAAAAAAAAAAAAAAAAoKAAACAQEBAQEBAQEBAQABAQEEAQIBAgEDAAwAAAwAAAAAAAAAAAAAAAAAAAAAAAAAAAABAgIBAQEBAQEBAQABBwMBAgMCAQINCQALCwAPAAAAAAAAAAAAAAAAAAAAAAANCgwAAQUDAQEBAQEBAQADAQEBAgEFAg0AAAAAAAsAAAAAAAAAAAAAAAAAAAAAAAAAAAANAAEBAQEBAQEBAQABAQMIAQMBAgAMCgkAAAAAAAAAAAAAAAAAAAAAAAAAAAoLAA0AAAEDAQEBAQEBAQADAQEBAQEFAAAAAAANAAANAAAAAAAAAAAAAAAAAAAAAAAKAAsMAA0CAQEBAQEBAQABBAEDBAEBDAoNDQAADQAAAAAAAAAAAAAAAAAAAAAAAA0ADQAADQsBAQEBAQEBAQABAQMBAQUBAAAACwANAAAKAAAAAAAAAAAAAAAAAAAAAAAKAA0KAAAC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UBAQIBAAAACwANAAAKAAAAAAAAAAAAAAAAAAAAAAAADQAACgABAQEBAQEBAQABBwEEBwIBCwoNCgAADQAAAAAAAAAAAAAAAAAAAAAAAA0AAAALAAABAQEBAQEBAQADAQEBAQEDAAAAAAANAAoNAAAAAAAAAAAAAAAAAAAAAAAMAAALCgsFAQEBAQEBAQABAQMHAQMBAgAMCgkAAAAKAAAAAAAAAAAAAAAAAAAAAAAPCgwAAAIBAQEBAQEBAQADAQEBBQEFAg0AAAAAAA0AAAAAAAAAAAAAAAAAAAAAAAwADQAKAAUBAQEBAQEBAQABBwMBAgUBAQINCQALCwAMAAAAAAAAAAAAAAAAAAAAAAAQAAoAAQEBAQEBAQEBAQABAQEEAQEBAgEFAAwAAAwAAAAAAAAAAAAAAAAAAAAAAAoACgsFAwECAQEBAQEBAQACAgIBAQMBAgEBAQoACgAAAAAAAAAAAAAAAAAAAAAAAAALAAIBAQIBAQEBAQEBAQABAQEBAQEBAQIBBQIPAAAKAA8ACgoAAAAKAAAAAA8ADQANAQIFAgECAQEBAQEBAQABAQEBAQEBAQIDAQEODQsACwAKAAAACwoACgAKAAAADQ0EBQEBAgEBAQEBAQEBAQABAQEBAQEBAQEBAwIBAQAAAAANCgAKAAoNAAALAAAKAAEHAQUFAQICAQEBAQEBAQABAQEBAQEBAQIBBAEDAQQBCwAMAAoAAAAACgALAAABAQUBAwMBAwEBAQEBAQEBAQABAQEBAQEBAQEBAQMBBAEBBQEHCQAKCgsAAAkCAgEFAgMBAQEBAgECAQEBAQEBAQABAQEBAQEBAQEHAQEBAQMCBQEBBAEBAQQBAwMBAQEFAQEBAQMIAgECAQEBAQEBAQABAQEBAQEBAQIBBAIFBQEBAQYBAQUBAgEFAQEFAQMBBAIBBwEBAQECAQEBAQEBAQABAQEBAQEBAQICAQECAgEDAgEBAQEBAQQBAgEBAQEDAQEBAQEBAgUBAQEBAQEBAQ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QAAAAwAAAABAAAAGAAAAAwAAAAAAAACEgAAAAwAAAABAAAAHgAAABgAAAAJAAAAUAAAAPcAAABdAAAAJQAAAAwAAAABAAAAVAAAAKgAAAAKAAAAUAAAAGoAAABcAAAAAQAAALk5okEAgKJBCgAAAFAAAAAPAAAATAAAAAAAAAAAAAAAAAAAAP//////////bAAAABIEOwQwBDQEOAQ8BDgEQAQgABYENQQzBDsEPgQyBAAABgAAAAYAAAAGAAAABgAAAAcAAAAIAAAABwAAAAcAAAADAAAACwAAAAYAAAAFAAAABgAAAAcAAAAGAAAASwAAAEAAAAAwAAAABQAAACAAAAABAAAAAQAAABAAAAAAAAAAAAAAAAABAACAAAAAAAAAAAAAAAAAAQAAgAAAACUAAAAMAAAAAgAAACcAAAAYAAAABAAAAAAAAAD///8AAAAAACUAAAAMAAAABAAAAEwAAABkAAAACQAAAGAAAAD2AAAAbAAAAAkAAABgAAAA7gAAAA0AAAAhAPAAAAAAAAAAAAAAAIA/AAAAAAAAAAAAAIA/AAAAAAAAAAAAAAAAAAAAAAAAAAAAAAAAAAAAAAAAAAAlAAAADAAAAAAAAIAoAAAADAAAAAQAAAAlAAAADAAAAAEAAAAYAAAADAAAAAAAAAISAAAADAAAAAEAAAAeAAAAGAAAAAkAAABgAAAA9wAAAG0AAAAlAAAADAAAAAEAAABUAAAAhAAAAAoAAABgAAAAQQAAAGwAAAABAAAAuTmiQQCAokEKAAAAYAAAAAkAAABMAAAAAAAAAAAAAAAAAAAA//////////9gAAAAIwQ/BEAEMAQyBDgEQgQ1BDsEAAAGAAAABwAAAAcAAAAGAAAABgAAAAcAAAAFAAAABgAAAAYAAABLAAAAQAAAADAAAAAFAAAAIAAAAAEAAAABAAAAEAAAAAAAAAAAAAAAAAEAAIAAAAAAAAAAAAAAAAABAACAAAAAJQAAAAwAAAACAAAAJwAAABgAAAAEAAAAAAAAAP///wAAAAAAJQAAAAwAAAAEAAAATAAAAGQAAAAJAAAAcAAAALQAAAB8AAAACQAAAHAAAACsAAAADQAAACEA8AAAAAAAAAAAAAAAgD8AAAAAAAAAAAAAgD8AAAAAAAAAAAAAAAAAAAAAAAAAAAAAAAAAAAAAAAAAACUAAAAMAAAAAAAAgCgAAAAMAAAABAAAACUAAAAMAAAAAQAAABgAAAAMAAAAAAAAAhIAAAAMAAAAAQAAABYAAAAMAAAAAAAAAFQAAAAUAQAACgAAAHAAAACzAAAAfAAAAAEAAAC5OaJBAICiQQoAAABwAAAAIQAAAEwAAAAEAAAACQAAAHAAAAC1AAAAfQAAAJAAAABTAGkAZwBuAGUAZAAgAGIAeQA6ACAAVgBsAGEAZABpAG0AaQByACAASQB2AGEAbgBvAHYAIABKAGUAZwBsAG8AdgAAAAYAAAADAAAABwAAAAcAAAAGAAAABwAAAAMAAAAHAAAABQAAAAMAAAADAAAABwAAAAMAAAAGAAAABwAAAAMAAAAJAAAAAwAAAAQAAAADAAAAAwAAAAUAAAAGAAAABwAAAAcAAAAFAAAAAwAAAAQAAAAGAAAABwAAAAMAAAAHAAAABQAAABYAAAAMAAAAAAAAACUAAAAMAAAAAgAAAA4AAAAUAAAAAAAAABAAAAAUAAAA</Object>
  <Object Id="idInvalidSigLnImg">AQAAAGwAAAAAAAAAAAAAAP8AAAB/AAAAAAAAAAAAAABIFAAAKAoAACBFTUYAAAEAVCgAANE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vAAAAAAcKDQcKDQcJDQ4WMShFrjFU1TJV1gECBAIDBAECBQoRKyZBowsTMTEAAAAAfqbJd6PIeqDCQFZ4JTd0Lk/HMVPSGy5uFiE4GypVJ0KnHjN9AAABLQAAAACcz+7S6ffb7fnC0t1haH0hMm8aLXIuT8ggOIwoRKslP58cK08AAAFlAAAAAMHg9P///////////+bm5k9SXjw/SzBRzTFU0y1NwSAyVzFGXwEBAjIACA8mnM/u69/SvI9jt4tgjIR9FBosDBEjMVTUMlXWMVPRKUSeDxk4AAAAZAAAAADT6ff///////+Tk5MjK0krSbkvUcsuT8YVJFoTIFIrSbgtTcEQHEeXUAAAAJzP7vT6/bTa8kRleixHhy1Nwi5PxiQtTnBwcJKSki81SRwtZAgOIwAAAAAAweD02+35gsLqZ5q6Jz1jNEJyOUZ4qamp+/v7////wdPeVnCJAQECCQAAAACv1/Ho8/ubzu6CwuqMudS3u769vb3////////////L5fZymsABAgMyAAAAAK/X8fz9/uLx+snk9uTy+vz9/v///////////////8vl9nKawAECA6gw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HgZccH5fwAA0LwVLOYAAAAAAAAA4QIAAIieJRn6fwAAAAAAAAAAAAAuzDLD+X8AAAAAQBn6fwAAeBlxwfl/AAAAAAAAAAAAAAAAAAAAAAAAhTHGlaDGAABoVDLD+X8AAEgAAADhAgAAkAEAAAAAAACAdtaC4QIAALi+FSwAAAAAAAAAAAAAAAAJAAAAAAAAAAAAAAAAAAAA3L0VLOYAAABwvhUs5gAAALGz/hj6fwAAAAAAAAAAAACQAQAAAAAAAIB21oLhAgAAuL4VLOYAAACAdtaC4QIAAHtsAhn6fwAAgL0VLOYAAABwvhUs5gAAAAAAAAAAAAAAAAAAAGR2AAgAAAAAJQAAAAwAAAABAAAAGAAAAAwAAAD/AAACEgAAAAwAAAABAAAAHgAAABgAAAAiAAAABAAAAHoAAAARAAAAJQAAAAwAAAABAAAAVAAAALQAAAAjAAAABAAAAHgAAAAQAAAAAQAAALk5okEAgKJ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Kf7hAgAAAwAAAOECAAAgAAAAAAAAAIieJRn6fwAAAAAAAAAAAAAuMXHB+X8AAAIAAAAAAAAAwAwp/uECAAAAAAAAAAAAAAAAAAAAAAAAVWrGlaDGAAAIAAAAAAAAAAAAAAAAAAAAcQWKAAAAAACAdtaC4QIAANDkFSwAAAAAAAAAAAAAAAAHAAAAAAAAAFAy04LhAgAADOQVLOYAAACg5BUs5gAAALGz/hj6fwAAACn4lOECAAAzMnHBAAAAAICNNf7hAgAAoPNxleECAACAdtaC4QIAAHtsAhn6fwAAsOMVLOYAAACg5BUs5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SGPWwvl/AACQKnfB+X8AAMB4mp3hAgAAiJ4lGfp/AAAAAAAAAAAAAIJDd8H5fwAAAQAAAAAAAACggnKT4QIAAAAAAAAAAAAAAAAAAAAAAAA1vcaVoMYAAAEAAAAAAAAAADgVLOYAAACQAQAAAAAAAIB21oLhAgAACDoVLAAAAAAAAAAAAAAAAAYAAAAAAAAABAAAAAAAAAAsORUs5gAAAMA5FSzmAAAAsbP+GPp/AAAAAAAAAAAAADDV0MIAAAAAgHieleECAAAAAAAAAAAAAIB21oLhAgAAe2wCGfp/AADQOBUs5gAAAMA5FSzmAAAAAAAAAAAAAAAAAAAAZHYACAAAAAAlAAAADAAAAAMAAAAYAAAADAAAAAAAAAISAAAADAAAAAEAAAAWAAAADAAAAAgAAABUAAAAVAAAAAoAAAAnAAAAHgAAAEoAAAABAAAAuTmiQQCAokEKAAAASwAAAAEAAABMAAAABAAAAAkAAAAnAAAAIAAAAEsAAABQAAAAWAB0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E0zkD8AAAAAAAAAAP+/jz8AACRCAADIQSQAAAAkAAAATTOQPwAAAAAAAAAA/7+PPwAAJEIAAMhBBAAAAHMAAAAMAAAAAAAAAA0AAAAQAAAAKQAAABkAAABSAAAAcAEAAAQAAAAQAAAABwAAAAAAAAAAAAAAvAIAAAAAAMwHAgIiUwB5AHMAdABlAG0AAAAAAAAAAAAAAAAAAAAAAAAAAAAAAAAAAAAAAAAAAAAAAAAAAAAAAAAAAAAAAAAAAAAAAAAAAAACAAAA5gAAAAAAAAAAAAAAAAEAAFEAAACiAAAAogAAAFEAAAAAAAAAogAIAgAAAAAAAAAAAAAAAAQBAAADAAAAAAAAAAAAAAAAAAAAAAAAAAAAAAAAAAAAAAAAAAAAAAAAAAAAAAAAAAAAAAAAAAAAAAAAAAAAAAAAAAAAAAAAAAQBAAABAQUBAAAAAAAAAAANAAAKAAAAAAAAAAAAAAAAAAAAAAAADQBOxj1BgmwAAAABAgMEBQYHCAkKCwAADg8QERITFBUWFxgZGhscHR4fAAAAAAAAAAB7bAIZ+n8AAHB0FSzmAAAAZAAAAAAAAAAIAHKW4QIAAAAAAABkdgAIAAAAACUAAAAMAAAABAAAAEYAAAAoAAAAHAAAAEdESUMCAAAAAAAAAAAAAAAwAAAAKQAAAAAAAAAhAAAACAAAAGIAAAAMAAAAAQAAABUAAAAMAAAABAAAABUAAAAMAAAABAAAAFEAAAA8CAAAKgAAABoAAABdAAAARQAAAAEAAAABAAAAAAAAAAAAAAAvAAAAKAAAAFAAAABsAAAAvAAAAIAHAAAAAAAAIADMAC4AAAAnAAAAKAAAAC8AAAAoAAAAAQAIAAAAAAAAAAAAAAAAAAAAAAARAAAAAAAAAAAAAAD///8A/v7+APz8/AD7+/sA/f39APf39wD6+voA+fn5AAYGBgABAQEAAwMDAAQEBAACAgIA9vb2AAUFBQAHBwcAAQEBAQEBAQECAgEBAgEBBAIBAQEBAQEEAQIBAQEBAwECAQIBAQEBAgEBAQEBAQEAAQEBAQEBAQECAQMCBQIBAQEGAQEFAQIBBQEBBQEDAQQBAQEBAQUCAQEBAQEBAQEAAQEBAQEBAQEBBwEBAQEDAgUBAQQBAQEEAQMDAQEBBQEBAQICAgQBBQEBAQEBAQEAAQEBAQEBAQECAQEDAQQBAQUBBwkACgoLAAAJAgIBBQIFBQMBAQEBAQEBAQEBAQEAAQEBAQEBAQECAQQBAwEEAQsADAAKAAAAAAoACwAAAQEBAQEFAQUBAwEBAQEBAQEAAQEBAQEBAQEBAQQCAQEAAAAADQoACgAKDQAACwAACgABBAEBAwEBAQEBAQEBAQEAAQEBAQEBAQEBBAEBBg0NAAsACgAAAAsKAAoACgAAAA0AAQEBAQEEAQEBAQEBAQEAAQEBAQEBAQEBAQUBDwAACgAPAAoKAAAACgAAAAAPAA0PAAABBQIBAgEBAQEBAQEAAgEBAQEDAQEBAQENAA0KAAAAAAAAAAAAAAAAAAAAAAAKCgAAAgEBAQEBAQEBAQEAAQEBBAECAQIBAwAMAAAMAAAAAAAAAAAAAAAAAAAAAAAAAAAAAQICAQEBAQEBAQEAAQcDAQIDAgECDQkACwsADwAAAAAAAAAAAAAAAAAAAAAADQoMAAEFAwEBAQEBAQEAAwEBAQIBBQINAAAAAAALAAAAAAAAAAAAAAAAAAAAAAAAAAAADQABAQEBAQEBAQEAAQEDCAEDAQIADAoJAAAAAAAAAAAAAAAAAAAAAAAAAAAKCwANAAABAwEBAQEBAQEAAwEBAQEBBQAAAAAADQAADQAAAAAAAAAAAAAAAAAAAAAACgALDAANAgEBAQEBAQEAAQQBAwQBAQwKDQ0AAA0AAAAAAAAAAAAAAAAAAAAAAAANAA0AAA0LAQEBAQEBAQEAAQEDAQEFAQAAAAsADQAACgAAAAAAAAAAAAAAAAAAAAAACgANCgAAAg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FAQECAQAAAAsADQAACgAAAAAAAAAAAAAAAAAAAAAAAA0AAAoAAQEBAQEBAQEAAQcBBAcCAQsKDQoAAA0AAAAAAAAAAAAAAAAAAAAAAAANAAAACwAAAQEBAQEBAQEAAwEBAQEBAwAAAAAADQAKDQAAAAAAAAAAAAAAAAAAAAAADAAACwoLBQEBAQEBAQEAAQEDBwEDAQIADAoJAAAACgAAAAAAAAAAAAAAAAAAAAAADwoMAAACAQEBAQEBAQEAAwEBAQUBBQINAAAAAAANAAAAAAAAAAAAAAAAAAAAAAAMAA0ACgAFAQEBAQEBAQEAAQcDAQIFAQECDQkACwsADAAAAAAAAAAAAAAAAAAAAAAAEAAKAAEBAQEBAQEBAQEAAQEBBAEBAQIBBQAMAAAMAAAAAAAAAAAAAAAAAAAAAAAKAAoLBQMBAgEBAQEBAQEAAgICAQEDAQIBAQEKAAoAAAAAAAAAAAAAAAAAAAAAAAAACwACAQECAQEBAQEBAQEAAQEBAQEBAQECAQUCDwAACgAPAAoKAAAACgAAAAAPAA0ADQECBQIBAgEBAQEBAQEAAQEBAQEBAQECAwEBDg0LAAsACgAAAAsKAAoACgAAAA0NBAUBAQIBAQEBAQEBAQEAAQEBAQEBAQEBAQMCAQEAAAAADQoACgAKDQAACwAACgABBwEFBQECAgEBAQEBAQEAAQEBAQEBAQECAQQBAwEEAQsADAAKAAAAAAoACwAAAQEFAQMDAQMBAQEBAQEBAQEAAQEBAQEBAQEBAQEDAQQBAQUBBwkACgoLAAAJAgIBBQIDAQEBAQIBAgEBAQEBAQEAAQEBAQEBAQEBBwEBAQEDAgUBAQQBAQEEAQMDAQEBBQEBAQEDCAIBAgEBAQEBAQEAAQEBAQEBAQECAQQCBQUBAQEGAQEFAQIBBQEBBQEDAQQCAQcBAQEBAgEBAQEBAQEAAQEBAQEBAQECAgEBAgIBAwIBAQEBAQEEAQIBAQEBAwEBAQEBAQIFAQEBAQEBAQE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CoAAAACgAAAFAAAABqAAAAXAAAAAEAAAC5OaJBAICiQQoAAABQAAAADwAAAEwAAAAAAAAAAAAAAAAAAAD//////////2wAAAASBDsEMAQ0BDgEPAQ4BEAEIAAWBDUEMwQ7BD4EMgQAAAYAAAAGAAAABgAAAAYAAAAHAAAACAAAAAcAAAAHAAAAAwAAAAsAAAAGAAAABQAAAAYAAAAHAAAABgAAAEsAAABAAAAAMAAAAAUAAAAgAAAAAQAAAAEAAAAQAAAAAAAAAAAAAAAAAQAAgAAAAAAAAAAAAAAAAAEAAIAAAAAlAAAADAAAAAIAAAAnAAAAGAAAAAQAAAAAAAAA////AAAAAAAlAAAADAAAAAQAAABMAAAAZAAAAAkAAABgAAAA9gAAAGwAAAAJAAAAYAAAAO4AAAANAAAAIQDwAAAAAAAAAAAAAACAPwAAAAAAAAAAAACAPwAAAAAAAAAAAAAAAAAAAAAAAAAAAAAAAAAAAAAAAAAAJQAAAAwAAAAAAACAKAAAAAwAAAAEAAAAJQAAAAwAAAABAAAAGAAAAAwAAAAAAAACEgAAAAwAAAABAAAAHgAAABgAAAAJAAAAYAAAAPcAAABtAAAAJQAAAAwAAAABAAAAVAAAAIQAAAAKAAAAYAAAAEEAAABsAAAAAQAAALk5okEAgKJBCgAAAGAAAAAJAAAATAAAAAAAAAAAAAAAAAAAAP//////////YAAAACMEPwRABDAEMgQ4BEIENQQ7BAAABgAAAAcAAAAHAAAABgAAAAYAAAAHAAAABQAAAAYAAAAGAAAASwAAAEAAAAAwAAAABQAAACAAAAABAAAAAQAAABAAAAAAAAAAAAAAAAABAACAAAAAAAAAAAAAAAAAAQAAgAAAACUAAAAMAAAAAgAAACcAAAAYAAAABAAAAAAAAAD///8AAAAAACUAAAAMAAAABAAAAEwAAABkAAAACQAAAHAAAAC0AAAAfAAAAAkAAABwAAAArAAAAA0AAAAhAPAAAAAAAAAAAAAAAIA/AAAAAAAAAAAAAIA/AAAAAAAAAAAAAAAAAAAAAAAAAAAAAAAAAAAAAAAAAAAlAAAADAAAAAAAAIAoAAAADAAAAAQAAAAlAAAADAAAAAEAAAAYAAAADAAAAAAAAAISAAAADAAAAAEAAAAWAAAADAAAAAAAAABUAAAAFAEAAAoAAABwAAAAswAAAHwAAAABAAAAuTmiQQCAokEKAAAAcAAAACEAAABMAAAABAAAAAkAAABwAAAAtQAAAH0AAACQAAAAUwBpAGcAbgBlAGQAIABiAHkAOgAgAFYAbABhAGQAaQBtAGkAcgAgAEkAdgBhAG4AbwB2ACAASgBlAGcAbABvAHYAAAAGAAAAAwAAAAcAAAAHAAAABgAAAAcAAAADAAAABwAAAAUAAAADAAAAAwAAAAcAAAADAAAABgAAAAcAAAADAAAACQAAAAMAAAAEAAAAAwAAAAMAAAAFAAAABgAAAAcAAAAHAAAABQAAAAMAAAAEAAAABgAAAAcAAAADAAAABwAAAAU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38</vt:i4>
      </vt:variant>
    </vt:vector>
  </HeadingPairs>
  <TitlesOfParts>
    <vt:vector size="43" baseType="lpstr">
      <vt:lpstr>Print</vt:lpstr>
      <vt:lpstr>Internet</vt:lpstr>
      <vt:lpstr>Budget</vt:lpstr>
      <vt:lpstr>Lookup</vt:lpstr>
      <vt:lpstr>DCN</vt:lpstr>
      <vt:lpstr>_RBS1</vt:lpstr>
      <vt:lpstr>_RBS2</vt:lpstr>
      <vt:lpstr>_RBS3</vt:lpstr>
      <vt:lpstr>_TG2</vt:lpstr>
      <vt:lpstr>_TG3</vt:lpstr>
      <vt:lpstr>AA</vt:lpstr>
      <vt:lpstr>Add</vt:lpstr>
      <vt:lpstr>Agency</vt:lpstr>
      <vt:lpstr>AnAg</vt:lpstr>
      <vt:lpstr>Growth</vt:lpstr>
      <vt:lpstr>Growth2</vt:lpstr>
      <vt:lpstr>Internet</vt:lpstr>
      <vt:lpstr>Internet2</vt:lpstr>
      <vt:lpstr>Loyalty</vt:lpstr>
      <vt:lpstr>Loyalty2</vt:lpstr>
      <vt:lpstr>Mode</vt:lpstr>
      <vt:lpstr>Package</vt:lpstr>
      <vt:lpstr>Package2</vt:lpstr>
      <vt:lpstr>Package3</vt:lpstr>
      <vt:lpstr>Position</vt:lpstr>
      <vt:lpstr>Positioning</vt:lpstr>
      <vt:lpstr>Pref2</vt:lpstr>
      <vt:lpstr>Preference</vt:lpstr>
      <vt:lpstr>Internet!Print_Area</vt:lpstr>
      <vt:lpstr>Lookup!Print_Area</vt:lpstr>
      <vt:lpstr>Print!Print_Area</vt:lpstr>
      <vt:lpstr>PTI</vt:lpstr>
      <vt:lpstr>PTInd</vt:lpstr>
      <vt:lpstr>PTIndex</vt:lpstr>
      <vt:lpstr>RBS</vt:lpstr>
      <vt:lpstr>RByS</vt:lpstr>
      <vt:lpstr>Targets</vt:lpstr>
      <vt:lpstr>TGNew</vt:lpstr>
      <vt:lpstr>TGNew1</vt:lpstr>
      <vt:lpstr>TGNEWU</vt:lpstr>
      <vt:lpstr>TPS</vt:lpstr>
      <vt:lpstr>Vol</vt:lpstr>
      <vt:lpstr>Volume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Борис Хаджистоянов</cp:lastModifiedBy>
  <cp:lastPrinted>2020-06-08T15:56:41Z</cp:lastPrinted>
  <dcterms:created xsi:type="dcterms:W3CDTF">2010-02-02T11:49:28Z</dcterms:created>
  <dcterms:modified xsi:type="dcterms:W3CDTF">2020-07-01T06:09:59Z</dcterms:modified>
</cp:coreProperties>
</file>