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activeTab="2"/>
  </bookViews>
  <sheets>
    <sheet name="Print" sheetId="20" r:id="rId1"/>
    <sheet name="Internet" sheetId="21" r:id="rId2"/>
    <sheet name="Budget" sheetId="22" r:id="rId3"/>
    <sheet name="Lookup" sheetId="4" state="hidden" r:id="rId4"/>
    <sheet name="DCN" sheetId="13" state="hidden" r:id="rId5"/>
  </sheets>
  <definedNames>
    <definedName name="_xlnm._FilterDatabase" localSheetId="0" hidden="1">Print!#REF!</definedName>
    <definedName name="_RBS1">Lookup!$A$194:$A$203</definedName>
    <definedName name="_RBS2">Lookup!$A$194:$A$204</definedName>
    <definedName name="_RBS3">Lookup!$A$194:$A$199</definedName>
    <definedName name="_TG2">Lookup!$T$21:$T$27</definedName>
    <definedName name="_TG3">Lookup!$T$21:$T$27</definedName>
    <definedName name="a" localSheetId="2">#REF!,#REF!,#REF!,#REF!,#REF!,#REF!,#REF!,#REF!,#REF!,#REF!,#REF!,#REF!,#REF!,#REF!,#REF!,#REF!,#REF!,#REF!,#REF!,#REF!,#REF!,#REF!,#REF!,#REF!,#REF!,#REF!,#REF!,#REF!,#REF!,#REF!,#REF!</definedName>
    <definedName name="a" localSheetId="1">#REF!,#REF!,#REF!,#REF!,#REF!,#REF!,#REF!,#REF!,#REF!,#REF!,#REF!,#REF!,#REF!,#REF!,#REF!,#REF!,#REF!,#REF!,#REF!,#REF!,#REF!,#REF!,#REF!,#REF!,#REF!,#REF!,#REF!,#REF!,#REF!,#REF!,#REF!</definedName>
    <definedName name="a" localSheetId="0">#REF!,#REF!,#REF!,#REF!,#REF!,#REF!,#REF!,#REF!,#REF!,#REF!,#REF!,#REF!,#REF!,#REF!,#REF!,#REF!,#REF!,#REF!,#REF!,#REF!,#REF!,#REF!,#REF!,#REF!,#REF!,#REF!,#REF!,#REF!,#REF!,#REF!,#REF!</definedName>
    <definedName name="a">#REF!,#REF!,#REF!,#REF!,#REF!,#REF!,#REF!,#REF!,#REF!,#REF!,#REF!,#REF!,#REF!,#REF!,#REF!,#REF!,#REF!,#REF!,#REF!,#REF!,#REF!,#REF!,#REF!,#REF!,#REF!,#REF!,#REF!,#REF!,#REF!,#REF!,#REF!</definedName>
    <definedName name="AA">Lookup!$A$184:$A$186</definedName>
    <definedName name="Add">Lookup!$A$136:$A$137</definedName>
    <definedName name="Agency">Lookup!$A$59:$A$60</definedName>
    <definedName name="AnAg">Lookup!$A$184:$A$187</definedName>
    <definedName name="Code">#REF!</definedName>
    <definedName name="Codes2" localSheetId="0">Print!#REF!</definedName>
    <definedName name="Codes2">#REF!</definedName>
    <definedName name="Codes3">#REF!</definedName>
    <definedName name="Free" localSheetId="2">#REF!,#REF!,#REF!,#REF!,#REF!,#REF!,#REF!,#REF!,#REF!,#REF!,#REF!,#REF!,#REF!,#REF!,#REF!,#REF!,#REF!,#REF!,#REF!,#REF!,#REF!,#REF!,#REF!,#REF!,#REF!,#REF!,#REF!,#REF!,#REF!,#REF!,#REF!</definedName>
    <definedName name="Free" localSheetId="1">#REF!,#REF!,#REF!,#REF!,#REF!,#REF!,#REF!,#REF!,#REF!,#REF!,#REF!,#REF!,#REF!,#REF!,#REF!,#REF!,#REF!,#REF!,#REF!,#REF!,#REF!,#REF!,#REF!,#REF!,#REF!,#REF!,#REF!,#REF!,#REF!,#REF!,#REF!</definedName>
    <definedName name="Free" localSheetId="0">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</definedName>
    <definedName name="Free">#REF!,#REF!,#REF!,#REF!,#REF!,#REF!,#REF!,#REF!,#REF!,#REF!,#REF!,#REF!,#REF!,#REF!,#REF!,#REF!,#REF!,#REF!,#REF!,#REF!,#REF!,#REF!,#REF!,#REF!,#REF!,#REF!,#REF!,#REF!,#REF!,#REF!,#REF!</definedName>
    <definedName name="Growth">Lookup!$A$79:$A$85</definedName>
    <definedName name="Growth2">Lookup!$A$79:$A$84</definedName>
    <definedName name="Internet">Lookup!$A$164:$A$166</definedName>
    <definedName name="Internet2">Lookup!$A$202:$A$207</definedName>
    <definedName name="Loyalty">Lookup!$A$88:$A$93</definedName>
    <definedName name="Loyalty2">Lookup!$A$88:$A$93</definedName>
    <definedName name="Mode">Lookup!$A$123:$A$124</definedName>
    <definedName name="NationalGeographic" localSheetId="0">#REF!,#REF!,#REF!,#REF!,#REF!,#REF!,#REF!,#REF!,#REF!,#REF!,#REF!,#REF!,#REF!,#REF!,#REF!,#REF!,#REF!,#REF!,#REF!,#REF!,#REF!,#REF!,#REF!,#REF!,#REF!,#REF!,#REF!,#REF!,#REF!,#REF!,#REF!</definedName>
    <definedName name="NationalGeographic">#REF!,#REF!,#REF!,#REF!,#REF!,#REF!,#REF!,#REF!,#REF!,#REF!,#REF!,#REF!,#REF!,#REF!,#REF!,#REF!,#REF!,#REF!,#REF!,#REF!,#REF!,#REF!,#REF!,#REF!,#REF!,#REF!,#REF!,#REF!,#REF!,#REF!,#REF!</definedName>
    <definedName name="Package">Lookup!$A$105:$A$114</definedName>
    <definedName name="Package2">Lookup!$A$105:$A$111</definedName>
    <definedName name="Package3">Lookup!$A$105:$A$115</definedName>
    <definedName name="Position">Lookup!$A$127:$A$133</definedName>
    <definedName name="Positioning">Lookup!$A$127:$A$133</definedName>
    <definedName name="Pref2">Lookup!$A$96:$A$103</definedName>
    <definedName name="Preference">Lookup!$A$96:$A$102</definedName>
    <definedName name="_xlnm.Print_Area" localSheetId="1">Internet!$A$1:$AL$20</definedName>
    <definedName name="_xlnm.Print_Area" localSheetId="3">Lookup!$F$3:$Q$52</definedName>
    <definedName name="_xlnm.Print_Area" localSheetId="0">Print!$A$1:$AL$17</definedName>
    <definedName name="PTI">Lookup!$A$157:$A$161</definedName>
    <definedName name="PTInd">Lookup!$A$153:$A$161</definedName>
    <definedName name="PTIndex">Lookup!$A$152:$A$161</definedName>
    <definedName name="RBS">Lookup!$A$117:$A$118</definedName>
    <definedName name="RByS">Lookup!$A$117:$A$120</definedName>
    <definedName name="Targets">Lookup!$C$2:$C$10</definedName>
    <definedName name="TGNew">Lookup!$C$2:$C$11</definedName>
    <definedName name="TGNew1">Lookup!$T$21:$T$30</definedName>
    <definedName name="TGNEWU">Lookup!$B$2:$B$12</definedName>
    <definedName name="TPS">Lookup!$A$141:$A$149</definedName>
    <definedName name="TVC">#REF!</definedName>
    <definedName name="Vol">Lookup!$A$63:$A$77</definedName>
    <definedName name="Volume">Lookup!$A$63:$A$73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3" i="20" l="1"/>
  <c r="AG13" i="20"/>
  <c r="AH13" i="20"/>
  <c r="AI13" i="20"/>
  <c r="AJ13" i="20"/>
  <c r="H13" i="21"/>
  <c r="H12" i="21"/>
  <c r="X13" i="20" l="1"/>
  <c r="W13" i="20"/>
  <c r="V13" i="20"/>
  <c r="U13" i="20"/>
  <c r="T13" i="20"/>
  <c r="S13" i="20"/>
  <c r="R13" i="20"/>
  <c r="Y13" i="20"/>
  <c r="B18" i="22" l="1"/>
  <c r="G13" i="21"/>
  <c r="J13" i="21" s="1"/>
  <c r="A19" i="21"/>
  <c r="A18" i="21"/>
  <c r="G12" i="21" l="1"/>
  <c r="C19" i="21"/>
  <c r="D19" i="21"/>
  <c r="F19" i="21" s="1"/>
  <c r="J12" i="21" l="1"/>
  <c r="J14" i="21" s="1"/>
  <c r="G14" i="21"/>
  <c r="C18" i="21"/>
  <c r="C20" i="21" s="1"/>
  <c r="D18" i="21" l="1"/>
  <c r="F18" i="21" s="1"/>
  <c r="F20" i="21" s="1"/>
  <c r="C10" i="22" s="1"/>
  <c r="E10" i="22" l="1"/>
  <c r="F10" i="22"/>
  <c r="D10" i="22"/>
  <c r="D20" i="21"/>
  <c r="G10" i="22" l="1"/>
  <c r="H10" i="22" s="1"/>
  <c r="L12" i="20" l="1"/>
  <c r="Z13" i="20"/>
  <c r="AA13" i="20"/>
  <c r="AB13" i="20"/>
  <c r="AC13" i="20"/>
  <c r="AD13" i="20"/>
  <c r="AE13" i="20"/>
  <c r="AK13" i="20"/>
  <c r="AL13" i="20"/>
  <c r="J12" i="20" l="1"/>
  <c r="O12" i="20" s="1"/>
  <c r="X30" i="4"/>
  <c r="Y30" i="4" s="1"/>
  <c r="X29" i="4"/>
  <c r="Y29" i="4" s="1"/>
  <c r="X28" i="4"/>
  <c r="Y28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P12" i="20" l="1"/>
  <c r="Q12" i="20" s="1"/>
  <c r="O13" i="20" l="1"/>
  <c r="P13" i="20"/>
  <c r="P14" i="20" l="1"/>
  <c r="C8" i="22" s="1"/>
  <c r="E8" i="22" l="1"/>
  <c r="E12" i="22" s="1"/>
  <c r="C12" i="22"/>
  <c r="F8" i="22"/>
  <c r="F12" i="22" s="1"/>
  <c r="D8" i="22"/>
  <c r="P15" i="20"/>
  <c r="P16" i="20" s="1"/>
  <c r="G8" i="22" l="1"/>
  <c r="D12" i="22"/>
  <c r="H8" i="22"/>
  <c r="H12" i="22" s="1"/>
  <c r="G12" i="22"/>
  <c r="B16" i="22"/>
  <c r="B17" i="22" l="1"/>
  <c r="B19" i="22" s="1"/>
  <c r="B20" i="22" s="1"/>
</calcChain>
</file>

<file path=xl/sharedStrings.xml><?xml version="1.0" encoding="utf-8"?>
<sst xmlns="http://schemas.openxmlformats.org/spreadsheetml/2006/main" count="645" uniqueCount="307">
  <si>
    <t>Two Party Surcharge</t>
  </si>
  <si>
    <t>Kino Nova</t>
  </si>
  <si>
    <t>Position</t>
  </si>
  <si>
    <t>CPP</t>
  </si>
  <si>
    <t>Agency:</t>
  </si>
  <si>
    <t>Client:</t>
  </si>
  <si>
    <t>Campaign:</t>
  </si>
  <si>
    <t>Period:</t>
  </si>
  <si>
    <t>Hello Bulgaria</t>
  </si>
  <si>
    <t>4-11</t>
  </si>
  <si>
    <t>18-34</t>
  </si>
  <si>
    <t>18-49</t>
  </si>
  <si>
    <t>25-54</t>
  </si>
  <si>
    <t>W18-49</t>
  </si>
  <si>
    <t>W18-34</t>
  </si>
  <si>
    <t>W25-54</t>
  </si>
  <si>
    <t>M18-49</t>
  </si>
  <si>
    <t>M18-34</t>
  </si>
  <si>
    <t>M25-54</t>
  </si>
  <si>
    <t>Targets</t>
  </si>
  <si>
    <t>PROGRAM</t>
  </si>
  <si>
    <t>First</t>
  </si>
  <si>
    <t>Last</t>
  </si>
  <si>
    <t>Discounts</t>
  </si>
  <si>
    <t>RBS</t>
  </si>
  <si>
    <t>Agency</t>
  </si>
  <si>
    <t>Volume</t>
  </si>
  <si>
    <t>Adv incentive</t>
  </si>
  <si>
    <t>Loyalty</t>
  </si>
  <si>
    <t>Preference</t>
  </si>
  <si>
    <t>Package</t>
  </si>
  <si>
    <t>Nova</t>
  </si>
  <si>
    <t>Diema</t>
  </si>
  <si>
    <t>%</t>
  </si>
  <si>
    <t>TG</t>
  </si>
  <si>
    <t>Buying by:</t>
  </si>
  <si>
    <t>RC</t>
  </si>
  <si>
    <t>Positioniong:</t>
  </si>
  <si>
    <t>Break</t>
  </si>
  <si>
    <t>T&amp;T</t>
  </si>
  <si>
    <t>Morning Time WE</t>
  </si>
  <si>
    <t>Prime Time WE</t>
  </si>
  <si>
    <t>Morning Time WD</t>
  </si>
  <si>
    <t>Prime Time WD</t>
  </si>
  <si>
    <t>Movie Sa 3</t>
  </si>
  <si>
    <t>Day Time WE</t>
  </si>
  <si>
    <t>Add package</t>
  </si>
  <si>
    <t>Nova Sport</t>
  </si>
  <si>
    <t>Daytime WD</t>
  </si>
  <si>
    <t>Late Night WD</t>
  </si>
  <si>
    <t>Night Time WD</t>
  </si>
  <si>
    <t>Daytime WE</t>
  </si>
  <si>
    <t>Late Night WE</t>
  </si>
  <si>
    <t>Night Time WE</t>
  </si>
  <si>
    <t>Discovery</t>
  </si>
  <si>
    <t>Repetition</t>
  </si>
  <si>
    <t>TLC</t>
  </si>
  <si>
    <t>Movie Su 1</t>
  </si>
  <si>
    <t>Movie Su 2</t>
  </si>
  <si>
    <t>FAPL (rerun)</t>
  </si>
  <si>
    <t>Fraktura</t>
  </si>
  <si>
    <t>Romantic Movie 1</t>
  </si>
  <si>
    <t>Romantic Movie 2</t>
  </si>
  <si>
    <t>Day Time  WD</t>
  </si>
  <si>
    <t>Blockbuster Movie WD</t>
  </si>
  <si>
    <t>Series WD</t>
  </si>
  <si>
    <t>CSI WD</t>
  </si>
  <si>
    <t>Blockbuster movies WE</t>
  </si>
  <si>
    <t>CSI WE</t>
  </si>
  <si>
    <t>PT Index</t>
  </si>
  <si>
    <t>1stIB</t>
  </si>
  <si>
    <t>lastIB</t>
  </si>
  <si>
    <t>B&amp;1stIB</t>
  </si>
  <si>
    <t>B&amp;lastIB</t>
  </si>
  <si>
    <t>Main News WD</t>
  </si>
  <si>
    <t>Erotic Call WE</t>
  </si>
  <si>
    <t>Disney</t>
  </si>
  <si>
    <t>PT WD</t>
  </si>
  <si>
    <t>After PT WD</t>
  </si>
  <si>
    <t>PT WE</t>
  </si>
  <si>
    <t>After PT WE</t>
  </si>
  <si>
    <t>VIP</t>
  </si>
  <si>
    <t>National Lottery</t>
  </si>
  <si>
    <t>Romantic Movie 3</t>
  </si>
  <si>
    <t>FOX CRIME</t>
  </si>
  <si>
    <t>A18-49 U</t>
  </si>
  <si>
    <t>W18-49 U</t>
  </si>
  <si>
    <t>M18-49 U</t>
  </si>
  <si>
    <t>Fox Life</t>
  </si>
  <si>
    <t>National Geographic</t>
  </si>
  <si>
    <t>Fox Crime</t>
  </si>
  <si>
    <t>National Lottery (RR)</t>
  </si>
  <si>
    <t>FOX</t>
  </si>
  <si>
    <t>Fox</t>
  </si>
  <si>
    <t>24 Kitchen</t>
  </si>
  <si>
    <t>Day time WE</t>
  </si>
  <si>
    <t>W18-45 U</t>
  </si>
  <si>
    <t>Day Time WD</t>
  </si>
  <si>
    <t>Day time WD</t>
  </si>
  <si>
    <t>FAPL (RR)</t>
  </si>
  <si>
    <t>AXN</t>
  </si>
  <si>
    <t>Movie Sa 1</t>
  </si>
  <si>
    <t>2inbreak</t>
  </si>
  <si>
    <t>AA</t>
  </si>
  <si>
    <t>Internet</t>
  </si>
  <si>
    <t>News WD</t>
  </si>
  <si>
    <t>Little Bride</t>
  </si>
  <si>
    <t>Afternoon News</t>
  </si>
  <si>
    <t>Tuesday</t>
  </si>
  <si>
    <t>Wednesday</t>
  </si>
  <si>
    <t>Thursday</t>
  </si>
  <si>
    <t>Friday</t>
  </si>
  <si>
    <t>Saturday</t>
  </si>
  <si>
    <t>Sunday</t>
  </si>
  <si>
    <t>Monday</t>
  </si>
  <si>
    <t>Uttaran</t>
  </si>
  <si>
    <t>No Man's Land</t>
  </si>
  <si>
    <t>Movie Su 3</t>
  </si>
  <si>
    <t>FAPL</t>
  </si>
  <si>
    <t>City TV</t>
  </si>
  <si>
    <t>Na Kafe</t>
  </si>
  <si>
    <t>Bon Apetit</t>
  </si>
  <si>
    <t>Milen's Hour</t>
  </si>
  <si>
    <t>Temata Na Nova</t>
  </si>
  <si>
    <t>Movie Sa 4</t>
  </si>
  <si>
    <t>Deal Or No Deal</t>
  </si>
  <si>
    <t>US Series</t>
  </si>
  <si>
    <t>Diema Family</t>
  </si>
  <si>
    <t>Gonulcelen</t>
  </si>
  <si>
    <t xml:space="preserve">Late News WD </t>
  </si>
  <si>
    <t>Wake Up… - WE Morning Block Sa</t>
  </si>
  <si>
    <t>Sudeben Spor Sa</t>
  </si>
  <si>
    <t>News WE Sa</t>
  </si>
  <si>
    <t>Main News WE Sa</t>
  </si>
  <si>
    <t>Wake Up… - WE Morning Block Su</t>
  </si>
  <si>
    <t>Sudeben Spor Su</t>
  </si>
  <si>
    <t>News WE Su</t>
  </si>
  <si>
    <t>Dickoff</t>
  </si>
  <si>
    <t>Main News WE Su</t>
  </si>
  <si>
    <t>Na Svetlo Sa</t>
  </si>
  <si>
    <t>Na Svetlo Su</t>
  </si>
  <si>
    <t>Video Ad Pack</t>
  </si>
  <si>
    <t>Internet2</t>
  </si>
  <si>
    <t>Turkish Desperate Housewives</t>
  </si>
  <si>
    <t>DF</t>
  </si>
  <si>
    <t>KN</t>
  </si>
  <si>
    <t>DC</t>
  </si>
  <si>
    <t>NG</t>
  </si>
  <si>
    <t>CN</t>
  </si>
  <si>
    <t xml:space="preserve">Violetta </t>
  </si>
  <si>
    <t>Violetta Su</t>
  </si>
  <si>
    <t>Movie Su 4</t>
  </si>
  <si>
    <t>Movie (RR)</t>
  </si>
  <si>
    <t>Hawai 5-0</t>
  </si>
  <si>
    <t>Movie</t>
  </si>
  <si>
    <t>Erotic Call</t>
  </si>
  <si>
    <t>Movie 1</t>
  </si>
  <si>
    <t>Movie 2</t>
  </si>
  <si>
    <t>Movie 3</t>
  </si>
  <si>
    <t>Movie 4</t>
  </si>
  <si>
    <t>Fraktura WE</t>
  </si>
  <si>
    <t>Hawai 5-0 (RR)</t>
  </si>
  <si>
    <t>India: A Love Story WD</t>
  </si>
  <si>
    <t>Aska Surgun</t>
  </si>
  <si>
    <t>India: A Love Story</t>
  </si>
  <si>
    <t>Dilla 1</t>
  </si>
  <si>
    <t>Dilla 2</t>
  </si>
  <si>
    <t xml:space="preserve">FOX LIFE </t>
  </si>
  <si>
    <t>Sasural Simar Ka 2</t>
  </si>
  <si>
    <t>Sasural Simar Ka 1</t>
  </si>
  <si>
    <t xml:space="preserve">FAC </t>
  </si>
  <si>
    <t>I Can do That *</t>
  </si>
  <si>
    <t>Movie Fr</t>
  </si>
  <si>
    <t>Two of a kind (current affairs show)</t>
  </si>
  <si>
    <t xml:space="preserve">Kitchen Nightmares* </t>
  </si>
  <si>
    <t>Iss Pyaar Ko Kya 1</t>
  </si>
  <si>
    <t>Bitter Life 1</t>
  </si>
  <si>
    <t>Bitter Life 2</t>
  </si>
  <si>
    <t>Buyuk Yalan 1</t>
  </si>
  <si>
    <t>Buyuk Yalan 2</t>
  </si>
  <si>
    <t>Buyuk Yalan 3</t>
  </si>
  <si>
    <t>Last Cop (RR)</t>
  </si>
  <si>
    <t>According to Jim (RR)</t>
  </si>
  <si>
    <t xml:space="preserve">Last Cop </t>
  </si>
  <si>
    <t>Lords of the Air</t>
  </si>
  <si>
    <t>Knight Rider WE</t>
  </si>
  <si>
    <t>Mortal Kombat WE</t>
  </si>
  <si>
    <t>Guys with kids</t>
  </si>
  <si>
    <t xml:space="preserve">Quest for the one </t>
  </si>
  <si>
    <t>Fight Quest</t>
  </si>
  <si>
    <t>Your face sounds Familiar *</t>
  </si>
  <si>
    <t xml:space="preserve">Forgive me </t>
  </si>
  <si>
    <t>Families At Crossroads</t>
  </si>
  <si>
    <t>Married at first sight*</t>
  </si>
  <si>
    <t>Lords Of The Air**</t>
  </si>
  <si>
    <t>Marek v. Levski</t>
  </si>
  <si>
    <t>Miss Cinderella</t>
  </si>
  <si>
    <t>Primera Dama 1</t>
  </si>
  <si>
    <t>Primera Dama 2</t>
  </si>
  <si>
    <t>Tulipe Age 1</t>
  </si>
  <si>
    <t>Tempestad</t>
  </si>
  <si>
    <t>Tempestad (RR)</t>
  </si>
  <si>
    <t>Tulipe Age 2</t>
  </si>
  <si>
    <t>Buyuk Yalan 4</t>
  </si>
  <si>
    <t>Iss Pyaar Ko Kya WE</t>
  </si>
  <si>
    <t>Movie 5</t>
  </si>
  <si>
    <t>Litex v. Lokomotiv Sofia</t>
  </si>
  <si>
    <t>Lokomotiv Plovdiv v. Haskovo</t>
  </si>
  <si>
    <t>Xena: Warrior Princess (RR)</t>
  </si>
  <si>
    <t>Grimm (RR)</t>
  </si>
  <si>
    <t>Covert affairs (RR)</t>
  </si>
  <si>
    <t>Walker Texas ranger (RR)</t>
  </si>
  <si>
    <t>Xena: Warrior Princess</t>
  </si>
  <si>
    <t>Grimm</t>
  </si>
  <si>
    <t>Covert affairs</t>
  </si>
  <si>
    <t>Walker Texas ranger</t>
  </si>
  <si>
    <t xml:space="preserve">Bez Bagaj </t>
  </si>
  <si>
    <t>Crusoe</t>
  </si>
  <si>
    <t>Ice road truckers</t>
  </si>
  <si>
    <t>Night time</t>
  </si>
  <si>
    <t>M</t>
  </si>
  <si>
    <t>T</t>
  </si>
  <si>
    <t>W</t>
  </si>
  <si>
    <t>F</t>
  </si>
  <si>
    <t>DSK Bank</t>
  </si>
  <si>
    <t>Circulation</t>
  </si>
  <si>
    <t>Base</t>
  </si>
  <si>
    <t>Height</t>
  </si>
  <si>
    <t>Deadline</t>
  </si>
  <si>
    <t>Size</t>
  </si>
  <si>
    <t>Measure</t>
  </si>
  <si>
    <t>#</t>
  </si>
  <si>
    <t>Unit Cost</t>
  </si>
  <si>
    <t>Cost per</t>
  </si>
  <si>
    <t>Color</t>
  </si>
  <si>
    <t>Discount</t>
  </si>
  <si>
    <t>Gross</t>
  </si>
  <si>
    <t>NET</t>
  </si>
  <si>
    <t>Cost Per</t>
  </si>
  <si>
    <t>in measure</t>
  </si>
  <si>
    <t>BGN</t>
  </si>
  <si>
    <t>Adv.</t>
  </si>
  <si>
    <t>Adv</t>
  </si>
  <si>
    <t>S</t>
  </si>
  <si>
    <t>full</t>
  </si>
  <si>
    <t>Newspapers</t>
  </si>
  <si>
    <t>daily</t>
  </si>
  <si>
    <t>inner</t>
  </si>
  <si>
    <t>VAT 20%</t>
  </si>
  <si>
    <t>Net VAT incl.</t>
  </si>
  <si>
    <t>Net National:</t>
  </si>
  <si>
    <t>cm</t>
  </si>
  <si>
    <t>Медиа план</t>
  </si>
  <si>
    <t>Клиент:</t>
  </si>
  <si>
    <t>Продукт:</t>
  </si>
  <si>
    <t>Период:</t>
  </si>
  <si>
    <t>Интернет</t>
  </si>
  <si>
    <t>Позиция</t>
  </si>
  <si>
    <t>Размер на банера</t>
  </si>
  <si>
    <t>Присъствие</t>
  </si>
  <si>
    <t>Гарантирани
импресии</t>
  </si>
  <si>
    <t>Импресии</t>
  </si>
  <si>
    <t>Дни</t>
  </si>
  <si>
    <t>CPM</t>
  </si>
  <si>
    <t>Бруто</t>
  </si>
  <si>
    <t>п</t>
  </si>
  <si>
    <t>в</t>
  </si>
  <si>
    <t>с</t>
  </si>
  <si>
    <t>ч</t>
  </si>
  <si>
    <t>c</t>
  </si>
  <si>
    <t>н</t>
  </si>
  <si>
    <t>investor.bg/news/imoti</t>
  </si>
  <si>
    <t>inner pages, imoti</t>
  </si>
  <si>
    <t>300x250</t>
  </si>
  <si>
    <t>dnevnik.bg/biznes/imoti</t>
  </si>
  <si>
    <t>all pages, imoti</t>
  </si>
  <si>
    <t>Бюджет</t>
  </si>
  <si>
    <t>Отстъпка</t>
  </si>
  <si>
    <t>Нето</t>
  </si>
  <si>
    <t>Общо нето</t>
  </si>
  <si>
    <t>MEDIA</t>
  </si>
  <si>
    <t>Net Budget</t>
  </si>
  <si>
    <t>Agency Commision</t>
  </si>
  <si>
    <t>Total Budget</t>
  </si>
  <si>
    <t xml:space="preserve">Final Budget </t>
  </si>
  <si>
    <t>including VAT (+20%)</t>
  </si>
  <si>
    <t>Presa</t>
  </si>
  <si>
    <t>TOTAL BUDGET FOR THE CAMPAIGN</t>
  </si>
  <si>
    <t xml:space="preserve">1st payment </t>
  </si>
  <si>
    <t>2nd payment</t>
  </si>
  <si>
    <t>3rd payment</t>
  </si>
  <si>
    <t>Total w/o VAT</t>
  </si>
  <si>
    <t>Total w/ VAT</t>
  </si>
  <si>
    <t>Обява за търг гр. Русе</t>
  </si>
  <si>
    <t>Utro Russe</t>
  </si>
  <si>
    <t>обява за търг гр. Русе</t>
  </si>
  <si>
    <t>Café Communications Sofia</t>
  </si>
  <si>
    <t>Cafe Communications Sofia</t>
  </si>
  <si>
    <t>AK LA</t>
  </si>
  <si>
    <t xml:space="preserve">Creative </t>
  </si>
  <si>
    <t xml:space="preserve">Fee </t>
  </si>
  <si>
    <t>June -July</t>
  </si>
  <si>
    <t>29.06.2020</t>
  </si>
  <si>
    <t xml:space="preserve">August - September </t>
  </si>
  <si>
    <t>PERIOD: 29.06.2020 - 03.09.2020</t>
  </si>
  <si>
    <t>DSK BANK Tender Ruse: CAMPAIGN BUDGET DISTRIBUTION</t>
  </si>
  <si>
    <t>10.08.2020 - 03.09.2020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</si>
</sst>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.00_);_(* \(#,##0.00\);_(* &quot;-&quot;??_);_(@_)"/>
    <numFmt numFmtId="165" formatCode="0.0"/>
    <numFmt numFmtId="166" formatCode="0.0%"/>
    <numFmt numFmtId="167" formatCode="h:mm&quot; ч.&quot;"/>
    <numFmt numFmtId="168" formatCode="dd"/>
    <numFmt numFmtId="169" formatCode="0;[Red]0"/>
    <numFmt numFmtId="170" formatCode="&quot; &quot;#,##0.00&quot; &quot;;&quot; (&quot;#,##0.00&quot;)&quot;;&quot; -&quot;00&quot; &quot;;&quot; &quot;@&quot; &quot;"/>
    <numFmt numFmtId="171" formatCode="_-* #,##0.00\ _л_в_-;\-* #,##0.00\ _л_в_-;_-* \-??\ _л_в_-;_-@_-"/>
    <numFmt numFmtId="172" formatCode="#,##0.00\ &quot;лв&quot;;\-#,##0.00\ &quot;лв&quot;"/>
    <numFmt numFmtId="173" formatCode="#,##0.00&quot; &quot;[$лв-402];&quot;-&quot;#,##0.00&quot; &quot;[$лв-402]"/>
    <numFmt numFmtId="174" formatCode="#,##0.00&quot; лв&quot;;\-#,##0.00&quot; лв&quot;"/>
    <numFmt numFmtId="175" formatCode="#,##0.00\ &quot;лв.&quot;"/>
    <numFmt numFmtId="176" formatCode="_-* #,##0.00\ [$лв.-402]_-;\-* #,##0.00\ [$лв.-402]_-;_-* &quot;-&quot;??\ [$лв.-402]_-;_-@_-"/>
    <numFmt numFmtId="177" formatCode="#,##0.00\ [$лв.-402]"/>
    <numFmt numFmtId="178" formatCode="#,##0.000\ [$лв.-402]"/>
  </numFmts>
  <fonts count="4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rebuchet MS"/>
      <family val="2"/>
      <charset val="204"/>
    </font>
    <font>
      <sz val="10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8"/>
      <name val="Tahoma"/>
      <family val="2"/>
      <charset val="204"/>
    </font>
    <font>
      <sz val="10"/>
      <name val="Arial"/>
      <family val="2"/>
      <charset val="204"/>
    </font>
    <font>
      <sz val="8"/>
      <name val="Verdana"/>
      <family val="2"/>
      <charset val="204"/>
    </font>
    <font>
      <sz val="8"/>
      <color indexed="63"/>
      <name val="Verdana"/>
      <family val="2"/>
      <charset val="204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sz val="10"/>
      <color rgb="FF000000"/>
      <name val="Arial"/>
      <family val="2"/>
      <charset val="204"/>
    </font>
    <font>
      <sz val="10"/>
      <color rgb="FF000000"/>
      <name val="Helv"/>
      <charset val="204"/>
    </font>
    <font>
      <sz val="10"/>
      <name val="Garamond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  <charset val="204"/>
      <scheme val="minor"/>
    </font>
    <font>
      <b/>
      <sz val="14"/>
      <color indexed="63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sz val="14"/>
      <color indexed="6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color indexed="10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u/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ck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thick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170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9" fillId="0" borderId="0"/>
    <xf numFmtId="0" fontId="20" fillId="0" borderId="0"/>
    <xf numFmtId="0" fontId="14" fillId="0" borderId="0"/>
    <xf numFmtId="0" fontId="20" fillId="0" borderId="0" applyNumberFormat="0" applyFont="0" applyBorder="0" applyProtection="0"/>
    <xf numFmtId="0" fontId="21" fillId="0" borderId="0"/>
    <xf numFmtId="0" fontId="22" fillId="0" borderId="0" applyNumberFormat="0" applyBorder="0" applyProtection="0"/>
    <xf numFmtId="0" fontId="22" fillId="0" borderId="0" applyNumberFormat="0" applyBorder="0" applyProtection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9" fontId="3" fillId="0" borderId="0" applyFont="0" applyFill="0" applyBorder="0" applyAlignment="0" applyProtection="0"/>
    <xf numFmtId="0" fontId="23" fillId="0" borderId="0" applyNumberFormat="0" applyBorder="0" applyProtection="0"/>
    <xf numFmtId="171" fontId="11" fillId="0" borderId="0" applyFill="0" applyBorder="0" applyAlignment="0" applyProtection="0"/>
    <xf numFmtId="9" fontId="11" fillId="0" borderId="0" applyFill="0" applyBorder="0" applyAlignment="0" applyProtection="0"/>
    <xf numFmtId="0" fontId="11" fillId="0" borderId="0"/>
    <xf numFmtId="9" fontId="24" fillId="0" borderId="0" applyFont="0" applyFill="0" applyBorder="0" applyAlignment="0" applyProtection="0"/>
    <xf numFmtId="0" fontId="2" fillId="0" borderId="0"/>
    <xf numFmtId="0" fontId="24" fillId="0" borderId="0"/>
    <xf numFmtId="0" fontId="27" fillId="0" borderId="0"/>
    <xf numFmtId="0" fontId="26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2" fillId="0" borderId="0" applyNumberFormat="0" applyBorder="0" applyProtection="0"/>
    <xf numFmtId="0" fontId="3" fillId="0" borderId="0"/>
    <xf numFmtId="0" fontId="22" fillId="0" borderId="0" applyNumberFormat="0" applyBorder="0" applyProtection="0"/>
    <xf numFmtId="0" fontId="22" fillId="0" borderId="0" applyNumberFormat="0" applyBorder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71" fontId="3" fillId="0" borderId="0" applyFill="0" applyBorder="0" applyAlignment="0" applyProtection="0"/>
    <xf numFmtId="9" fontId="3" fillId="0" borderId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50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/>
    <xf numFmtId="16" fontId="6" fillId="2" borderId="0" xfId="0" quotePrefix="1" applyNumberFormat="1" applyFont="1" applyFill="1"/>
    <xf numFmtId="0" fontId="6" fillId="2" borderId="0" xfId="0" applyFont="1" applyFill="1"/>
    <xf numFmtId="0" fontId="4" fillId="0" borderId="0" xfId="0" applyFont="1"/>
    <xf numFmtId="0" fontId="7" fillId="2" borderId="0" xfId="0" applyFont="1" applyFill="1"/>
    <xf numFmtId="9" fontId="0" fillId="2" borderId="0" xfId="0" applyNumberFormat="1" applyFill="1"/>
    <xf numFmtId="0" fontId="5" fillId="2" borderId="2" xfId="0" applyFont="1" applyFill="1" applyBorder="1"/>
    <xf numFmtId="9" fontId="8" fillId="2" borderId="0" xfId="11" applyNumberFormat="1" applyFont="1" applyFill="1" applyBorder="1" applyAlignment="1">
      <alignment horizontal="center"/>
    </xf>
    <xf numFmtId="0" fontId="0" fillId="2" borderId="1" xfId="0" applyFill="1" applyBorder="1"/>
    <xf numFmtId="16" fontId="7" fillId="2" borderId="1" xfId="0" applyNumberFormat="1" applyFont="1" applyFill="1" applyBorder="1"/>
    <xf numFmtId="0" fontId="7" fillId="2" borderId="1" xfId="0" applyFont="1" applyFill="1" applyBorder="1"/>
    <xf numFmtId="0" fontId="0" fillId="2" borderId="0" xfId="0" applyFill="1" applyAlignment="1">
      <alignment horizontal="center"/>
    </xf>
    <xf numFmtId="2" fontId="4" fillId="0" borderId="0" xfId="0" applyNumberFormat="1" applyFont="1"/>
    <xf numFmtId="0" fontId="12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right" vertical="top" wrapText="1"/>
    </xf>
    <xf numFmtId="0" fontId="0" fillId="2" borderId="0" xfId="0" applyFill="1" applyBorder="1"/>
    <xf numFmtId="0" fontId="12" fillId="0" borderId="4" xfId="0" applyFont="1" applyBorder="1" applyAlignment="1">
      <alignment horizontal="center" wrapText="1"/>
    </xf>
    <xf numFmtId="16" fontId="7" fillId="2" borderId="0" xfId="0" applyNumberFormat="1" applyFont="1" applyFill="1" applyBorder="1"/>
    <xf numFmtId="0" fontId="7" fillId="2" borderId="0" xfId="0" applyFont="1" applyFill="1" applyBorder="1"/>
    <xf numFmtId="1" fontId="0" fillId="2" borderId="1" xfId="0" applyNumberFormat="1" applyFill="1" applyBorder="1"/>
    <xf numFmtId="0" fontId="11" fillId="2" borderId="0" xfId="0" applyFont="1" applyFill="1"/>
    <xf numFmtId="14" fontId="0" fillId="0" borderId="0" xfId="0" applyNumberFormat="1"/>
    <xf numFmtId="9" fontId="11" fillId="2" borderId="0" xfId="0" applyNumberFormat="1" applyFont="1" applyFill="1"/>
    <xf numFmtId="0" fontId="11" fillId="0" borderId="0" xfId="0" applyFont="1"/>
    <xf numFmtId="0" fontId="7" fillId="2" borderId="5" xfId="0" applyFont="1" applyFill="1" applyBorder="1"/>
    <xf numFmtId="9" fontId="8" fillId="2" borderId="1" xfId="11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/>
    <xf numFmtId="0" fontId="11" fillId="6" borderId="9" xfId="0" applyFont="1" applyFill="1" applyBorder="1"/>
    <xf numFmtId="16" fontId="15" fillId="6" borderId="10" xfId="0" quotePrefix="1" applyNumberFormat="1" applyFont="1" applyFill="1" applyBorder="1"/>
    <xf numFmtId="0" fontId="15" fillId="6" borderId="10" xfId="0" applyFont="1" applyFill="1" applyBorder="1"/>
    <xf numFmtId="0" fontId="15" fillId="6" borderId="11" xfId="0" applyFont="1" applyFill="1" applyBorder="1"/>
    <xf numFmtId="0" fontId="7" fillId="2" borderId="12" xfId="0" applyFont="1" applyFill="1" applyBorder="1"/>
    <xf numFmtId="0" fontId="0" fillId="6" borderId="13" xfId="0" applyFill="1" applyBorder="1"/>
    <xf numFmtId="0" fontId="13" fillId="6" borderId="14" xfId="0" applyFont="1" applyFill="1" applyBorder="1" applyAlignment="1">
      <alignment horizontal="right" vertical="top" wrapText="1"/>
    </xf>
    <xf numFmtId="0" fontId="12" fillId="6" borderId="15" xfId="0" applyFont="1" applyFill="1" applyBorder="1" applyAlignment="1">
      <alignment horizontal="center" wrapText="1"/>
    </xf>
    <xf numFmtId="16" fontId="7" fillId="6" borderId="16" xfId="0" applyNumberFormat="1" applyFont="1" applyFill="1" applyBorder="1"/>
    <xf numFmtId="0" fontId="7" fillId="2" borderId="17" xfId="0" applyFont="1" applyFill="1" applyBorder="1"/>
    <xf numFmtId="0" fontId="0" fillId="2" borderId="18" xfId="0" applyFill="1" applyBorder="1"/>
    <xf numFmtId="0" fontId="7" fillId="2" borderId="6" xfId="0" applyFont="1" applyFill="1" applyBorder="1"/>
    <xf numFmtId="0" fontId="0" fillId="2" borderId="19" xfId="0" applyFill="1" applyBorder="1"/>
    <xf numFmtId="0" fontId="7" fillId="2" borderId="7" xfId="0" applyFont="1" applyFill="1" applyBorder="1"/>
    <xf numFmtId="0" fontId="0" fillId="2" borderId="20" xfId="0" applyFill="1" applyBorder="1"/>
    <xf numFmtId="0" fontId="7" fillId="6" borderId="21" xfId="0" applyFont="1" applyFill="1" applyBorder="1"/>
    <xf numFmtId="1" fontId="0" fillId="2" borderId="22" xfId="0" applyNumberFormat="1" applyFill="1" applyBorder="1"/>
    <xf numFmtId="1" fontId="0" fillId="2" borderId="23" xfId="0" applyNumberFormat="1" applyFill="1" applyBorder="1"/>
    <xf numFmtId="1" fontId="0" fillId="2" borderId="24" xfId="0" applyNumberFormat="1" applyFill="1" applyBorder="1"/>
    <xf numFmtId="0" fontId="16" fillId="6" borderId="25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4" fillId="0" borderId="26" xfId="0" applyFont="1" applyBorder="1"/>
    <xf numFmtId="2" fontId="4" fillId="0" borderId="27" xfId="0" applyNumberFormat="1" applyFont="1" applyBorder="1"/>
    <xf numFmtId="2" fontId="4" fillId="0" borderId="28" xfId="0" applyNumberFormat="1" applyFont="1" applyBorder="1"/>
    <xf numFmtId="0" fontId="4" fillId="0" borderId="29" xfId="0" applyFont="1" applyBorder="1"/>
    <xf numFmtId="2" fontId="4" fillId="0" borderId="0" xfId="0" applyNumberFormat="1" applyFont="1" applyBorder="1"/>
    <xf numFmtId="2" fontId="4" fillId="0" borderId="30" xfId="0" applyNumberFormat="1" applyFont="1" applyBorder="1"/>
    <xf numFmtId="0" fontId="4" fillId="0" borderId="29" xfId="0" applyFont="1" applyBorder="1" applyAlignment="1">
      <alignment horizontal="left"/>
    </xf>
    <xf numFmtId="0" fontId="4" fillId="0" borderId="31" xfId="0" applyFont="1" applyBorder="1"/>
    <xf numFmtId="2" fontId="4" fillId="0" borderId="32" xfId="0" applyNumberFormat="1" applyFont="1" applyBorder="1"/>
    <xf numFmtId="2" fontId="4" fillId="0" borderId="33" xfId="0" applyNumberFormat="1" applyFont="1" applyBorder="1"/>
    <xf numFmtId="0" fontId="4" fillId="0" borderId="34" xfId="0" applyFont="1" applyBorder="1"/>
    <xf numFmtId="9" fontId="0" fillId="2" borderId="0" xfId="14" applyFont="1" applyFill="1"/>
    <xf numFmtId="0" fontId="9" fillId="3" borderId="35" xfId="0" applyFont="1" applyFill="1" applyBorder="1" applyAlignment="1">
      <alignment horizontal="center" vertical="center"/>
    </xf>
    <xf numFmtId="0" fontId="10" fillId="2" borderId="36" xfId="0" applyFont="1" applyFill="1" applyBorder="1"/>
    <xf numFmtId="0" fontId="0" fillId="0" borderId="27" xfId="0" applyBorder="1"/>
    <xf numFmtId="0" fontId="10" fillId="2" borderId="37" xfId="0" applyFont="1" applyFill="1" applyBorder="1"/>
    <xf numFmtId="0" fontId="0" fillId="0" borderId="0" xfId="0" applyBorder="1"/>
    <xf numFmtId="165" fontId="0" fillId="0" borderId="0" xfId="0" applyNumberFormat="1" applyBorder="1"/>
    <xf numFmtId="165" fontId="0" fillId="0" borderId="30" xfId="0" applyNumberForma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2" borderId="37" xfId="0" applyFont="1" applyFill="1" applyBorder="1" applyAlignment="1">
      <alignment horizontal="left"/>
    </xf>
    <xf numFmtId="0" fontId="10" fillId="2" borderId="41" xfId="0" applyFont="1" applyFill="1" applyBorder="1"/>
    <xf numFmtId="0" fontId="0" fillId="0" borderId="32" xfId="0" applyBorder="1"/>
    <xf numFmtId="165" fontId="0" fillId="0" borderId="32" xfId="0" applyNumberFormat="1" applyBorder="1"/>
    <xf numFmtId="165" fontId="0" fillId="0" borderId="33" xfId="0" applyNumberFormat="1" applyBorder="1"/>
    <xf numFmtId="0" fontId="10" fillId="2" borderId="42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2" borderId="45" xfId="0" applyFont="1" applyFill="1" applyBorder="1"/>
    <xf numFmtId="0" fontId="10" fillId="2" borderId="46" xfId="0" applyFont="1" applyFill="1" applyBorder="1"/>
    <xf numFmtId="0" fontId="10" fillId="2" borderId="0" xfId="0" applyFont="1" applyFill="1" applyBorder="1"/>
    <xf numFmtId="0" fontId="9" fillId="7" borderId="35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9" fillId="4" borderId="35" xfId="0" applyFont="1" applyFill="1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33" xfId="0" applyBorder="1"/>
    <xf numFmtId="0" fontId="0" fillId="2" borderId="30" xfId="0" applyFill="1" applyBorder="1"/>
    <xf numFmtId="0" fontId="9" fillId="4" borderId="47" xfId="0" applyFont="1" applyFill="1" applyBorder="1" applyAlignment="1">
      <alignment horizontal="center" vertical="center"/>
    </xf>
    <xf numFmtId="0" fontId="7" fillId="2" borderId="27" xfId="0" applyFont="1" applyFill="1" applyBorder="1"/>
    <xf numFmtId="0" fontId="7" fillId="2" borderId="28" xfId="0" applyFont="1" applyFill="1" applyBorder="1"/>
    <xf numFmtId="0" fontId="9" fillId="8" borderId="35" xfId="0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33" xfId="0" applyFill="1" applyBorder="1"/>
    <xf numFmtId="0" fontId="9" fillId="9" borderId="35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9" fillId="11" borderId="48" xfId="0" applyFont="1" applyFill="1" applyBorder="1" applyAlignment="1">
      <alignment horizontal="center" vertical="center"/>
    </xf>
    <xf numFmtId="0" fontId="5" fillId="2" borderId="17" xfId="0" applyFont="1" applyFill="1" applyBorder="1"/>
    <xf numFmtId="0" fontId="9" fillId="9" borderId="36" xfId="0" applyFont="1" applyFill="1" applyBorder="1" applyAlignment="1">
      <alignment horizontal="center" vertical="center"/>
    </xf>
    <xf numFmtId="0" fontId="9" fillId="12" borderId="35" xfId="0" applyFont="1" applyFill="1" applyBorder="1" applyAlignment="1">
      <alignment horizontal="center" vertical="center"/>
    </xf>
    <xf numFmtId="0" fontId="5" fillId="2" borderId="49" xfId="0" applyFont="1" applyFill="1" applyBorder="1"/>
    <xf numFmtId="0" fontId="5" fillId="2" borderId="50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0" xfId="0" applyFill="1" applyBorder="1"/>
    <xf numFmtId="0" fontId="0" fillId="0" borderId="30" xfId="0" applyFill="1" applyBorder="1"/>
    <xf numFmtId="0" fontId="9" fillId="13" borderId="51" xfId="0" applyFont="1" applyFill="1" applyBorder="1" applyAlignment="1">
      <alignment horizontal="center" vertical="center"/>
    </xf>
    <xf numFmtId="0" fontId="5" fillId="14" borderId="0" xfId="0" applyFont="1" applyFill="1" applyBorder="1"/>
    <xf numFmtId="0" fontId="0" fillId="14" borderId="0" xfId="0" applyFill="1" applyBorder="1"/>
    <xf numFmtId="165" fontId="0" fillId="0" borderId="0" xfId="0" applyNumberFormat="1" applyFill="1" applyBorder="1"/>
    <xf numFmtId="165" fontId="0" fillId="0" borderId="30" xfId="0" applyNumberFormat="1" applyFill="1" applyBorder="1"/>
    <xf numFmtId="165" fontId="0" fillId="0" borderId="32" xfId="0" applyNumberFormat="1" applyFill="1" applyBorder="1"/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7" fillId="0" borderId="52" xfId="0" applyFont="1" applyBorder="1" applyAlignment="1">
      <alignment horizontal="center"/>
    </xf>
    <xf numFmtId="165" fontId="17" fillId="0" borderId="52" xfId="0" applyNumberFormat="1" applyFont="1" applyBorder="1" applyAlignment="1">
      <alignment horizontal="center"/>
    </xf>
    <xf numFmtId="165" fontId="17" fillId="0" borderId="53" xfId="0" applyNumberFormat="1" applyFont="1" applyBorder="1" applyAlignment="1">
      <alignment horizontal="center"/>
    </xf>
    <xf numFmtId="0" fontId="4" fillId="2" borderId="54" xfId="0" applyFont="1" applyFill="1" applyBorder="1"/>
    <xf numFmtId="2" fontId="4" fillId="0" borderId="0" xfId="0" applyNumberFormat="1" applyFont="1" applyFill="1" applyBorder="1"/>
    <xf numFmtId="0" fontId="4" fillId="0" borderId="26" xfId="0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/>
    <xf numFmtId="0" fontId="4" fillId="0" borderId="29" xfId="0" applyFont="1" applyFill="1" applyBorder="1"/>
    <xf numFmtId="2" fontId="4" fillId="0" borderId="30" xfId="0" applyNumberFormat="1" applyFont="1" applyFill="1" applyBorder="1"/>
    <xf numFmtId="0" fontId="0" fillId="0" borderId="29" xfId="0" applyFill="1" applyBorder="1"/>
    <xf numFmtId="0" fontId="4" fillId="0" borderId="31" xfId="0" applyFont="1" applyFill="1" applyBorder="1"/>
    <xf numFmtId="2" fontId="4" fillId="0" borderId="32" xfId="0" applyNumberFormat="1" applyFont="1" applyFill="1" applyBorder="1"/>
    <xf numFmtId="2" fontId="4" fillId="0" borderId="33" xfId="0" applyNumberFormat="1" applyFont="1" applyFill="1" applyBorder="1"/>
    <xf numFmtId="0" fontId="16" fillId="0" borderId="29" xfId="0" applyFont="1" applyBorder="1"/>
    <xf numFmtId="0" fontId="10" fillId="2" borderId="55" xfId="0" applyFont="1" applyFill="1" applyBorder="1"/>
    <xf numFmtId="165" fontId="17" fillId="0" borderId="56" xfId="0" applyNumberFormat="1" applyFont="1" applyBorder="1" applyAlignment="1">
      <alignment horizontal="center"/>
    </xf>
    <xf numFmtId="166" fontId="8" fillId="15" borderId="1" xfId="11" applyNumberFormat="1" applyFont="1" applyFill="1" applyBorder="1" applyAlignment="1">
      <alignment horizontal="center"/>
    </xf>
    <xf numFmtId="166" fontId="8" fillId="15" borderId="8" xfId="11" applyNumberFormat="1" applyFont="1" applyFill="1" applyBorder="1" applyAlignment="1">
      <alignment horizontal="center"/>
    </xf>
    <xf numFmtId="0" fontId="0" fillId="14" borderId="0" xfId="0" applyFill="1"/>
    <xf numFmtId="0" fontId="0" fillId="1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16" borderId="56" xfId="0" applyFont="1" applyFill="1" applyBorder="1"/>
    <xf numFmtId="2" fontId="16" fillId="16" borderId="52" xfId="0" applyNumberFormat="1" applyFont="1" applyFill="1" applyBorder="1"/>
    <xf numFmtId="2" fontId="16" fillId="16" borderId="53" xfId="0" applyNumberFormat="1" applyFont="1" applyFill="1" applyBorder="1"/>
    <xf numFmtId="0" fontId="28" fillId="0" borderId="0" xfId="37" applyFont="1" applyFill="1" applyBorder="1" applyAlignment="1" applyProtection="1">
      <alignment horizontal="right"/>
      <protection locked="0"/>
    </xf>
    <xf numFmtId="0" fontId="28" fillId="0" borderId="0" xfId="36" applyFont="1" applyFill="1" applyBorder="1" applyAlignment="1" applyProtection="1">
      <alignment horizontal="right"/>
      <protection locked="0"/>
    </xf>
    <xf numFmtId="0" fontId="29" fillId="0" borderId="61" xfId="37" applyFont="1" applyFill="1" applyBorder="1" applyAlignment="1" applyProtection="1">
      <alignment horizontal="center"/>
      <protection locked="0"/>
    </xf>
    <xf numFmtId="0" fontId="30" fillId="0" borderId="0" xfId="37" applyFont="1" applyFill="1" applyBorder="1" applyAlignment="1" applyProtection="1">
      <alignment horizontal="right"/>
      <protection locked="0"/>
    </xf>
    <xf numFmtId="0" fontId="31" fillId="0" borderId="0" xfId="37" applyFont="1" applyFill="1" applyAlignment="1" applyProtection="1">
      <protection locked="0"/>
    </xf>
    <xf numFmtId="0" fontId="32" fillId="2" borderId="1" xfId="38" applyFont="1" applyFill="1" applyBorder="1" applyAlignment="1">
      <alignment wrapText="1"/>
    </xf>
    <xf numFmtId="0" fontId="32" fillId="2" borderId="1" xfId="38" applyFont="1" applyFill="1" applyBorder="1" applyAlignment="1">
      <alignment horizontal="center" wrapText="1"/>
    </xf>
    <xf numFmtId="9" fontId="32" fillId="2" borderId="1" xfId="38" applyNumberFormat="1" applyFont="1" applyFill="1" applyBorder="1" applyAlignment="1">
      <alignment horizontal="center" wrapText="1"/>
    </xf>
    <xf numFmtId="3" fontId="32" fillId="2" borderId="1" xfId="38" applyNumberFormat="1" applyFont="1" applyFill="1" applyBorder="1" applyAlignment="1">
      <alignment horizontal="center" wrapText="1"/>
    </xf>
    <xf numFmtId="1" fontId="32" fillId="0" borderId="1" xfId="38" applyNumberFormat="1" applyFont="1" applyFill="1" applyBorder="1" applyAlignment="1">
      <alignment horizontal="center"/>
    </xf>
    <xf numFmtId="173" fontId="32" fillId="2" borderId="1" xfId="38" applyNumberFormat="1" applyFont="1" applyFill="1" applyBorder="1" applyAlignment="1"/>
    <xf numFmtId="3" fontId="32" fillId="0" borderId="1" xfId="38" applyNumberFormat="1" applyFont="1" applyFill="1" applyBorder="1" applyAlignment="1">
      <alignment horizontal="center" wrapText="1"/>
    </xf>
    <xf numFmtId="0" fontId="28" fillId="0" borderId="0" xfId="37" applyFont="1" applyFill="1" applyBorder="1" applyAlignment="1" applyProtection="1">
      <protection locked="0"/>
    </xf>
    <xf numFmtId="0" fontId="32" fillId="0" borderId="0" xfId="37" applyFont="1" applyFill="1" applyBorder="1" applyAlignment="1" applyProtection="1">
      <protection locked="0"/>
    </xf>
    <xf numFmtId="3" fontId="28" fillId="0" borderId="0" xfId="37" applyNumberFormat="1" applyFont="1" applyFill="1" applyBorder="1" applyAlignment="1" applyProtection="1">
      <alignment horizontal="center"/>
      <protection locked="0"/>
    </xf>
    <xf numFmtId="172" fontId="28" fillId="0" borderId="0" xfId="37" applyNumberFormat="1" applyFont="1" applyFill="1" applyBorder="1" applyAlignment="1" applyProtection="1">
      <protection locked="0"/>
    </xf>
    <xf numFmtId="0" fontId="28" fillId="0" borderId="0" xfId="36" applyFont="1" applyFill="1" applyBorder="1" applyAlignment="1" applyProtection="1">
      <alignment horizontal="left"/>
      <protection locked="0"/>
    </xf>
    <xf numFmtId="0" fontId="32" fillId="0" borderId="0" xfId="37" applyFont="1" applyFill="1" applyBorder="1" applyProtection="1">
      <protection locked="0"/>
    </xf>
    <xf numFmtId="0" fontId="31" fillId="0" borderId="0" xfId="37" applyFont="1" applyFill="1" applyBorder="1" applyAlignment="1" applyProtection="1">
      <protection locked="0"/>
    </xf>
    <xf numFmtId="0" fontId="30" fillId="0" borderId="0" xfId="36" applyFont="1" applyFill="1" applyBorder="1" applyAlignment="1" applyProtection="1">
      <alignment horizontal="left"/>
      <protection locked="0"/>
    </xf>
    <xf numFmtId="4" fontId="32" fillId="0" borderId="0" xfId="37" applyNumberFormat="1" applyFont="1" applyBorder="1"/>
    <xf numFmtId="172" fontId="30" fillId="0" borderId="0" xfId="36" applyNumberFormat="1" applyFont="1" applyFill="1" applyBorder="1" applyAlignment="1" applyProtection="1">
      <alignment horizontal="left"/>
      <protection locked="0"/>
    </xf>
    <xf numFmtId="0" fontId="28" fillId="0" borderId="0" xfId="37" applyFont="1" applyFill="1" applyBorder="1" applyAlignment="1" applyProtection="1">
      <alignment horizontal="left"/>
      <protection locked="0"/>
    </xf>
    <xf numFmtId="0" fontId="31" fillId="0" borderId="0" xfId="37" applyFont="1" applyFill="1" applyAlignment="1" applyProtection="1">
      <alignment horizontal="center"/>
      <protection locked="0"/>
    </xf>
    <xf numFmtId="0" fontId="34" fillId="0" borderId="2" xfId="38" applyFont="1" applyBorder="1" applyAlignment="1">
      <alignment horizontal="center"/>
    </xf>
    <xf numFmtId="0" fontId="34" fillId="0" borderId="1" xfId="38" applyFont="1" applyFill="1" applyBorder="1" applyAlignment="1">
      <alignment horizontal="center"/>
    </xf>
    <xf numFmtId="0" fontId="32" fillId="20" borderId="1" xfId="38" applyFont="1" applyFill="1" applyBorder="1" applyAlignment="1">
      <alignment horizontal="center"/>
    </xf>
    <xf numFmtId="0" fontId="32" fillId="2" borderId="1" xfId="38" applyFont="1" applyFill="1" applyBorder="1" applyAlignment="1">
      <alignment horizontal="center"/>
    </xf>
    <xf numFmtId="0" fontId="32" fillId="2" borderId="0" xfId="38" applyFont="1" applyFill="1" applyAlignment="1"/>
    <xf numFmtId="0" fontId="32" fillId="0" borderId="61" xfId="37" applyFont="1" applyFill="1" applyBorder="1" applyAlignment="1" applyProtection="1">
      <protection locked="0"/>
    </xf>
    <xf numFmtId="3" fontId="32" fillId="0" borderId="0" xfId="37" applyNumberFormat="1" applyFont="1" applyFill="1" applyBorder="1" applyAlignment="1" applyProtection="1">
      <alignment horizontal="center"/>
      <protection locked="0"/>
    </xf>
    <xf numFmtId="174" fontId="31" fillId="0" borderId="0" xfId="37" applyNumberFormat="1" applyFont="1" applyFill="1" applyAlignment="1" applyProtection="1">
      <protection locked="0"/>
    </xf>
    <xf numFmtId="0" fontId="32" fillId="0" borderId="59" xfId="39" applyFont="1" applyFill="1" applyBorder="1" applyAlignment="1" applyProtection="1">
      <alignment horizontal="center"/>
      <protection locked="0"/>
    </xf>
    <xf numFmtId="0" fontId="32" fillId="0" borderId="63" xfId="39" applyFont="1" applyFill="1" applyBorder="1" applyAlignment="1" applyProtection="1">
      <alignment horizontal="center"/>
      <protection locked="0"/>
    </xf>
    <xf numFmtId="172" fontId="31" fillId="0" borderId="0" xfId="37" applyNumberFormat="1" applyFont="1" applyFill="1" applyAlignment="1" applyProtection="1">
      <protection locked="0"/>
    </xf>
    <xf numFmtId="3" fontId="34" fillId="0" borderId="1" xfId="39" applyNumberFormat="1" applyFont="1" applyFill="1" applyBorder="1" applyAlignment="1" applyProtection="1">
      <alignment horizontal="center"/>
      <protection locked="0"/>
    </xf>
    <xf numFmtId="173" fontId="34" fillId="0" borderId="1" xfId="38" applyNumberFormat="1" applyFont="1" applyFill="1" applyBorder="1" applyAlignment="1"/>
    <xf numFmtId="9" fontId="34" fillId="0" borderId="1" xfId="37" applyNumberFormat="1" applyFont="1" applyFill="1" applyBorder="1" applyAlignment="1">
      <alignment horizontal="center"/>
    </xf>
    <xf numFmtId="0" fontId="32" fillId="0" borderId="0" xfId="37" applyFont="1" applyFill="1"/>
    <xf numFmtId="0" fontId="31" fillId="0" borderId="25" xfId="37" applyFont="1" applyFill="1" applyBorder="1" applyAlignment="1" applyProtection="1">
      <protection locked="0"/>
    </xf>
    <xf numFmtId="0" fontId="32" fillId="0" borderId="0" xfId="39" applyFont="1" applyFill="1" applyBorder="1" applyAlignment="1" applyProtection="1">
      <alignment horizontal="right"/>
      <protection locked="0"/>
    </xf>
    <xf numFmtId="0" fontId="28" fillId="0" borderId="0" xfId="39" applyFont="1" applyFill="1" applyBorder="1" applyAlignment="1" applyProtection="1">
      <alignment horizontal="right"/>
      <protection locked="0"/>
    </xf>
    <xf numFmtId="0" fontId="32" fillId="0" borderId="0" xfId="39" applyFont="1" applyFill="1" applyBorder="1" applyAlignment="1" applyProtection="1">
      <protection locked="0"/>
    </xf>
    <xf numFmtId="0" fontId="32" fillId="0" borderId="0" xfId="39" applyFont="1" applyFill="1" applyBorder="1" applyAlignment="1" applyProtection="1">
      <alignment horizontal="center"/>
      <protection locked="0"/>
    </xf>
    <xf numFmtId="176" fontId="32" fillId="0" borderId="0" xfId="39" applyNumberFormat="1" applyFont="1" applyFill="1" applyBorder="1" applyAlignment="1" applyProtection="1">
      <protection locked="0"/>
    </xf>
    <xf numFmtId="3" fontId="35" fillId="0" borderId="0" xfId="37" applyNumberFormat="1" applyFont="1" applyFill="1" applyAlignment="1" applyProtection="1">
      <protection locked="0"/>
    </xf>
    <xf numFmtId="173" fontId="31" fillId="0" borderId="0" xfId="37" applyNumberFormat="1" applyFont="1" applyFill="1" applyAlignment="1" applyProtection="1">
      <protection locked="0"/>
    </xf>
    <xf numFmtId="0" fontId="32" fillId="0" borderId="0" xfId="39" applyFont="1" applyFill="1" applyAlignment="1" applyProtection="1">
      <protection locked="0"/>
    </xf>
    <xf numFmtId="176" fontId="31" fillId="0" borderId="0" xfId="37" applyNumberFormat="1" applyFont="1" applyFill="1" applyAlignment="1" applyProtection="1">
      <protection locked="0"/>
    </xf>
    <xf numFmtId="0" fontId="32" fillId="0" borderId="0" xfId="0" applyFont="1"/>
    <xf numFmtId="0" fontId="38" fillId="0" borderId="0" xfId="0" applyFont="1"/>
    <xf numFmtId="0" fontId="32" fillId="0" borderId="9" xfId="0" applyFont="1" applyBorder="1"/>
    <xf numFmtId="4" fontId="32" fillId="0" borderId="0" xfId="0" applyNumberFormat="1" applyFont="1"/>
    <xf numFmtId="0" fontId="32" fillId="0" borderId="6" xfId="0" applyFont="1" applyBorder="1"/>
    <xf numFmtId="0" fontId="32" fillId="0" borderId="0" xfId="0" applyFont="1" applyAlignment="1"/>
    <xf numFmtId="0" fontId="32" fillId="0" borderId="7" xfId="0" applyFont="1" applyBorder="1"/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167" fontId="39" fillId="0" borderId="0" xfId="0" applyNumberFormat="1" applyFont="1" applyFill="1" applyBorder="1" applyAlignment="1">
      <alignment horizontal="center"/>
    </xf>
    <xf numFmtId="4" fontId="3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2" fillId="14" borderId="0" xfId="0" applyFont="1" applyFill="1"/>
    <xf numFmtId="0" fontId="32" fillId="0" borderId="0" xfId="0" applyFont="1" applyFill="1" applyBorder="1" applyAlignment="1">
      <alignment horizontal="left"/>
    </xf>
    <xf numFmtId="167" fontId="32" fillId="0" borderId="0" xfId="0" applyNumberFormat="1" applyFont="1" applyFill="1" applyBorder="1" applyAlignment="1">
      <alignment horizontal="center"/>
    </xf>
    <xf numFmtId="4" fontId="32" fillId="0" borderId="0" xfId="0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" fontId="28" fillId="0" borderId="10" xfId="0" applyNumberFormat="1" applyFont="1" applyBorder="1" applyAlignment="1">
      <alignment horizontal="center"/>
    </xf>
    <xf numFmtId="4" fontId="28" fillId="0" borderId="57" xfId="0" applyNumberFormat="1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" fontId="28" fillId="0" borderId="1" xfId="0" applyNumberFormat="1" applyFont="1" applyBorder="1" applyAlignment="1">
      <alignment horizontal="center"/>
    </xf>
    <xf numFmtId="4" fontId="28" fillId="0" borderId="64" xfId="0" applyNumberFormat="1" applyFont="1" applyBorder="1" applyAlignment="1">
      <alignment horizontal="center"/>
    </xf>
    <xf numFmtId="0" fontId="32" fillId="18" borderId="1" xfId="0" applyFont="1" applyFill="1" applyBorder="1" applyAlignment="1">
      <alignment horizontal="center"/>
    </xf>
    <xf numFmtId="0" fontId="37" fillId="0" borderId="17" xfId="0" applyFont="1" applyFill="1" applyBorder="1"/>
    <xf numFmtId="3" fontId="32" fillId="0" borderId="2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14" fontId="35" fillId="0" borderId="2" xfId="0" applyNumberFormat="1" applyFont="1" applyFill="1" applyBorder="1" applyAlignment="1">
      <alignment horizontal="center"/>
    </xf>
    <xf numFmtId="1" fontId="32" fillId="0" borderId="2" xfId="0" applyNumberFormat="1" applyFont="1" applyFill="1" applyBorder="1" applyAlignment="1">
      <alignment horizontal="center"/>
    </xf>
    <xf numFmtId="4" fontId="32" fillId="0" borderId="2" xfId="0" applyNumberFormat="1" applyFont="1" applyFill="1" applyBorder="1" applyAlignment="1">
      <alignment horizontal="center"/>
    </xf>
    <xf numFmtId="10" fontId="32" fillId="0" borderId="2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/>
    </xf>
    <xf numFmtId="4" fontId="32" fillId="0" borderId="64" xfId="0" applyNumberFormat="1" applyFont="1" applyFill="1" applyBorder="1" applyAlignment="1">
      <alignment horizontal="center"/>
    </xf>
    <xf numFmtId="1" fontId="32" fillId="0" borderId="1" xfId="0" applyNumberFormat="1" applyFont="1" applyFill="1" applyBorder="1" applyAlignment="1">
      <alignment horizontal="center"/>
    </xf>
    <xf numFmtId="1" fontId="32" fillId="17" borderId="1" xfId="0" applyNumberFormat="1" applyFont="1" applyFill="1" applyBorder="1" applyAlignment="1">
      <alignment horizontal="center"/>
    </xf>
    <xf numFmtId="0" fontId="28" fillId="18" borderId="50" xfId="0" applyFont="1" applyFill="1" applyBorder="1" applyAlignment="1">
      <alignment horizontal="left"/>
    </xf>
    <xf numFmtId="0" fontId="28" fillId="18" borderId="58" xfId="0" applyFont="1" applyFill="1" applyBorder="1" applyAlignment="1">
      <alignment horizontal="left"/>
    </xf>
    <xf numFmtId="167" fontId="28" fillId="18" borderId="58" xfId="0" applyNumberFormat="1" applyFont="1" applyFill="1" applyBorder="1"/>
    <xf numFmtId="169" fontId="28" fillId="18" borderId="58" xfId="0" applyNumberFormat="1" applyFont="1" applyFill="1" applyBorder="1" applyAlignment="1">
      <alignment horizontal="center"/>
    </xf>
    <xf numFmtId="4" fontId="28" fillId="18" borderId="58" xfId="0" applyNumberFormat="1" applyFont="1" applyFill="1" applyBorder="1" applyAlignment="1">
      <alignment horizontal="center"/>
    </xf>
    <xf numFmtId="4" fontId="28" fillId="18" borderId="32" xfId="0" applyNumberFormat="1" applyFont="1" applyFill="1" applyBorder="1"/>
    <xf numFmtId="1" fontId="32" fillId="5" borderId="8" xfId="0" applyNumberFormat="1" applyFont="1" applyFill="1" applyBorder="1" applyAlignment="1">
      <alignment horizontal="center"/>
    </xf>
    <xf numFmtId="0" fontId="40" fillId="2" borderId="0" xfId="0" applyFont="1" applyFill="1"/>
    <xf numFmtId="4" fontId="28" fillId="0" borderId="0" xfId="0" applyNumberFormat="1" applyFont="1" applyFill="1" applyBorder="1" applyAlignment="1">
      <alignment horizontal="right"/>
    </xf>
    <xf numFmtId="2" fontId="39" fillId="0" borderId="0" xfId="0" applyNumberFormat="1" applyFont="1" applyFill="1" applyBorder="1" applyAlignment="1">
      <alignment horizontal="center"/>
    </xf>
    <xf numFmtId="0" fontId="28" fillId="0" borderId="0" xfId="0" applyFont="1"/>
    <xf numFmtId="3" fontId="28" fillId="17" borderId="1" xfId="37" applyNumberFormat="1" applyFont="1" applyFill="1" applyBorder="1" applyAlignment="1" applyProtection="1">
      <alignment horizontal="center"/>
      <protection locked="0"/>
    </xf>
    <xf numFmtId="175" fontId="28" fillId="17" borderId="1" xfId="37" applyNumberFormat="1" applyFont="1" applyFill="1" applyBorder="1" applyAlignment="1" applyProtection="1">
      <alignment horizontal="right"/>
      <protection locked="0"/>
    </xf>
    <xf numFmtId="176" fontId="28" fillId="17" borderId="1" xfId="39" applyNumberFormat="1" applyFont="1" applyFill="1" applyBorder="1" applyAlignment="1" applyProtection="1">
      <protection locked="0"/>
    </xf>
    <xf numFmtId="0" fontId="41" fillId="0" borderId="0" xfId="13" applyFont="1" applyAlignment="1">
      <alignment horizontal="centerContinuous"/>
    </xf>
    <xf numFmtId="0" fontId="42" fillId="0" borderId="0" xfId="13" applyFont="1" applyAlignment="1">
      <alignment horizontal="centerContinuous"/>
    </xf>
    <xf numFmtId="0" fontId="42" fillId="0" borderId="0" xfId="37" applyFont="1" applyAlignment="1">
      <alignment horizontal="left"/>
    </xf>
    <xf numFmtId="0" fontId="42" fillId="0" borderId="0" xfId="37" applyFont="1"/>
    <xf numFmtId="0" fontId="42" fillId="0" borderId="0" xfId="13" applyFont="1"/>
    <xf numFmtId="0" fontId="43" fillId="0" borderId="79" xfId="13" applyFont="1" applyBorder="1" applyAlignment="1">
      <alignment horizontal="center" wrapText="1"/>
    </xf>
    <xf numFmtId="166" fontId="43" fillId="0" borderId="80" xfId="13" applyNumberFormat="1" applyFont="1" applyBorder="1" applyAlignment="1">
      <alignment horizontal="center"/>
    </xf>
    <xf numFmtId="166" fontId="43" fillId="0" borderId="80" xfId="13" applyNumberFormat="1" applyFont="1" applyBorder="1" applyAlignment="1">
      <alignment horizontal="center" wrapText="1"/>
    </xf>
    <xf numFmtId="166" fontId="43" fillId="0" borderId="72" xfId="13" applyNumberFormat="1" applyFont="1" applyBorder="1" applyAlignment="1">
      <alignment horizontal="center"/>
    </xf>
    <xf numFmtId="9" fontId="43" fillId="20" borderId="33" xfId="13" applyNumberFormat="1" applyFont="1" applyFill="1" applyBorder="1" applyAlignment="1">
      <alignment horizontal="center"/>
    </xf>
    <xf numFmtId="0" fontId="41" fillId="0" borderId="26" xfId="13" applyFont="1" applyBorder="1"/>
    <xf numFmtId="0" fontId="43" fillId="0" borderId="27" xfId="13" applyFont="1" applyBorder="1" applyAlignment="1">
      <alignment horizontal="center"/>
    </xf>
    <xf numFmtId="0" fontId="43" fillId="0" borderId="0" xfId="13" applyFont="1" applyBorder="1" applyAlignment="1">
      <alignment horizontal="center"/>
    </xf>
    <xf numFmtId="166" fontId="43" fillId="0" borderId="27" xfId="13" applyNumberFormat="1" applyFont="1" applyBorder="1" applyAlignment="1">
      <alignment horizontal="center"/>
    </xf>
    <xf numFmtId="9" fontId="43" fillId="0" borderId="27" xfId="13" applyNumberFormat="1" applyFont="1" applyFill="1" applyBorder="1" applyAlignment="1">
      <alignment horizontal="center"/>
    </xf>
    <xf numFmtId="0" fontId="42" fillId="0" borderId="0" xfId="37" applyFont="1" applyBorder="1" applyAlignment="1">
      <alignment horizontal="left"/>
    </xf>
    <xf numFmtId="0" fontId="43" fillId="0" borderId="13" xfId="13" applyFont="1" applyFill="1" applyBorder="1" applyAlignment="1">
      <alignment horizontal="center"/>
    </xf>
    <xf numFmtId="0" fontId="43" fillId="0" borderId="73" xfId="13" applyFont="1" applyBorder="1" applyAlignment="1">
      <alignment horizontal="center"/>
    </xf>
    <xf numFmtId="4" fontId="43" fillId="20" borderId="73" xfId="13" applyNumberFormat="1" applyFont="1" applyFill="1" applyBorder="1"/>
    <xf numFmtId="4" fontId="43" fillId="20" borderId="16" xfId="13" applyNumberFormat="1" applyFont="1" applyFill="1" applyBorder="1" applyAlignment="1">
      <alignment horizontal="right"/>
    </xf>
    <xf numFmtId="0" fontId="43" fillId="0" borderId="26" xfId="13" applyFont="1" applyFill="1" applyBorder="1" applyAlignment="1">
      <alignment horizontal="center"/>
    </xf>
    <xf numFmtId="4" fontId="43" fillId="0" borderId="0" xfId="13" applyNumberFormat="1" applyFont="1" applyFill="1" applyBorder="1"/>
    <xf numFmtId="4" fontId="43" fillId="0" borderId="27" xfId="13" applyNumberFormat="1" applyFont="1" applyFill="1" applyBorder="1"/>
    <xf numFmtId="4" fontId="43" fillId="0" borderId="27" xfId="13" applyNumberFormat="1" applyFont="1" applyFill="1" applyBorder="1" applyAlignment="1">
      <alignment horizontal="right"/>
    </xf>
    <xf numFmtId="0" fontId="43" fillId="20" borderId="73" xfId="13" applyFont="1" applyFill="1" applyBorder="1" applyAlignment="1">
      <alignment horizontal="center"/>
    </xf>
    <xf numFmtId="4" fontId="43" fillId="20" borderId="16" xfId="13" applyNumberFormat="1" applyFont="1" applyFill="1" applyBorder="1"/>
    <xf numFmtId="0" fontId="42" fillId="0" borderId="0" xfId="40" applyFont="1"/>
    <xf numFmtId="4" fontId="42" fillId="0" borderId="0" xfId="40" applyNumberFormat="1" applyFont="1"/>
    <xf numFmtId="4" fontId="42" fillId="0" borderId="0" xfId="13" applyNumberFormat="1" applyFont="1"/>
    <xf numFmtId="4" fontId="42" fillId="0" borderId="0" xfId="13" applyNumberFormat="1" applyFont="1" applyFill="1"/>
    <xf numFmtId="0" fontId="42" fillId="0" borderId="0" xfId="37" applyFont="1" applyFill="1" applyAlignment="1">
      <alignment horizontal="left"/>
    </xf>
    <xf numFmtId="0" fontId="42" fillId="0" borderId="0" xfId="37" applyFont="1" applyFill="1"/>
    <xf numFmtId="4" fontId="42" fillId="0" borderId="0" xfId="37" applyNumberFormat="1" applyFont="1" applyFill="1" applyBorder="1"/>
    <xf numFmtId="4" fontId="44" fillId="0" borderId="0" xfId="37" applyNumberFormat="1" applyFont="1" applyFill="1"/>
    <xf numFmtId="4" fontId="42" fillId="0" borderId="0" xfId="37" applyNumberFormat="1" applyFont="1" applyFill="1"/>
    <xf numFmtId="0" fontId="42" fillId="0" borderId="1" xfId="37" applyFont="1" applyBorder="1"/>
    <xf numFmtId="178" fontId="43" fillId="0" borderId="1" xfId="37" applyNumberFormat="1" applyFont="1" applyBorder="1"/>
    <xf numFmtId="177" fontId="43" fillId="0" borderId="1" xfId="37" applyNumberFormat="1" applyFont="1" applyBorder="1"/>
    <xf numFmtId="4" fontId="42" fillId="0" borderId="0" xfId="37" applyNumberFormat="1" applyFont="1"/>
    <xf numFmtId="0" fontId="42" fillId="15" borderId="0" xfId="37" applyFont="1" applyFill="1"/>
    <xf numFmtId="177" fontId="43" fillId="15" borderId="0" xfId="37" applyNumberFormat="1" applyFont="1" applyFill="1"/>
    <xf numFmtId="0" fontId="43" fillId="0" borderId="71" xfId="13" applyFont="1" applyBorder="1" applyAlignment="1">
      <alignment horizontal="center" wrapText="1"/>
    </xf>
    <xf numFmtId="168" fontId="32" fillId="18" borderId="2" xfId="0" applyNumberFormat="1" applyFont="1" applyFill="1" applyBorder="1" applyAlignment="1">
      <alignment horizontal="center"/>
    </xf>
    <xf numFmtId="0" fontId="46" fillId="20" borderId="13" xfId="13" applyFont="1" applyFill="1" applyBorder="1"/>
    <xf numFmtId="0" fontId="32" fillId="0" borderId="57" xfId="0" applyFont="1" applyBorder="1" applyAlignment="1">
      <alignment horizontal="left"/>
    </xf>
    <xf numFmtId="0" fontId="32" fillId="0" borderId="77" xfId="0" applyFont="1" applyBorder="1" applyAlignment="1">
      <alignment horizontal="left"/>
    </xf>
    <xf numFmtId="0" fontId="32" fillId="0" borderId="64" xfId="0" applyFont="1" applyBorder="1" applyAlignment="1">
      <alignment horizontal="left"/>
    </xf>
    <xf numFmtId="0" fontId="32" fillId="0" borderId="76" xfId="0" applyFont="1" applyBorder="1" applyAlignment="1">
      <alignment horizontal="left"/>
    </xf>
    <xf numFmtId="14" fontId="32" fillId="0" borderId="64" xfId="0" applyNumberFormat="1" applyFont="1" applyBorder="1" applyAlignment="1">
      <alignment horizontal="left"/>
    </xf>
    <xf numFmtId="14" fontId="32" fillId="0" borderId="76" xfId="0" applyNumberFormat="1" applyFont="1" applyBorder="1" applyAlignment="1">
      <alignment horizontal="left"/>
    </xf>
    <xf numFmtId="0" fontId="32" fillId="0" borderId="74" xfId="0" applyFont="1" applyBorder="1" applyAlignment="1">
      <alignment horizontal="left"/>
    </xf>
    <xf numFmtId="0" fontId="32" fillId="0" borderId="75" xfId="0" applyFont="1" applyBorder="1" applyAlignment="1">
      <alignment horizontal="left"/>
    </xf>
    <xf numFmtId="0" fontId="45" fillId="17" borderId="56" xfId="0" applyFont="1" applyFill="1" applyBorder="1" applyAlignment="1">
      <alignment horizontal="center"/>
    </xf>
    <xf numFmtId="0" fontId="45" fillId="17" borderId="52" xfId="0" applyFont="1" applyFill="1" applyBorder="1" applyAlignment="1">
      <alignment horizontal="center"/>
    </xf>
    <xf numFmtId="0" fontId="45" fillId="17" borderId="53" xfId="0" applyFont="1" applyFill="1" applyBorder="1" applyAlignment="1">
      <alignment horizontal="center"/>
    </xf>
    <xf numFmtId="0" fontId="28" fillId="17" borderId="1" xfId="37" applyFont="1" applyFill="1" applyBorder="1" applyAlignment="1" applyProtection="1">
      <alignment horizontal="left"/>
      <protection locked="0"/>
    </xf>
    <xf numFmtId="0" fontId="33" fillId="19" borderId="64" xfId="38" applyFont="1" applyFill="1" applyBorder="1" applyAlignment="1">
      <alignment horizontal="center"/>
    </xf>
    <xf numFmtId="0" fontId="33" fillId="19" borderId="65" xfId="38" applyFont="1" applyFill="1" applyBorder="1" applyAlignment="1">
      <alignment horizontal="center"/>
    </xf>
    <xf numFmtId="0" fontId="33" fillId="19" borderId="5" xfId="38" applyFont="1" applyFill="1" applyBorder="1" applyAlignment="1">
      <alignment horizontal="center"/>
    </xf>
    <xf numFmtId="0" fontId="28" fillId="0" borderId="1" xfId="38" applyFont="1" applyFill="1" applyBorder="1" applyAlignment="1">
      <alignment horizontal="left"/>
    </xf>
    <xf numFmtId="0" fontId="29" fillId="0" borderId="60" xfId="37" applyFont="1" applyFill="1" applyBorder="1" applyAlignment="1" applyProtection="1">
      <alignment horizontal="center" vertical="center"/>
      <protection locked="0"/>
    </xf>
    <xf numFmtId="0" fontId="29" fillId="0" borderId="69" xfId="37" applyFont="1" applyFill="1" applyBorder="1" applyAlignment="1" applyProtection="1">
      <alignment horizontal="center" vertical="center"/>
      <protection locked="0"/>
    </xf>
    <xf numFmtId="0" fontId="29" fillId="0" borderId="67" xfId="37" applyFont="1" applyFill="1" applyBorder="1" applyAlignment="1" applyProtection="1">
      <alignment horizontal="center" vertical="center"/>
      <protection locked="0"/>
    </xf>
    <xf numFmtId="0" fontId="29" fillId="0" borderId="0" xfId="37" applyFont="1" applyFill="1" applyBorder="1" applyAlignment="1" applyProtection="1">
      <alignment horizontal="center" vertical="center"/>
      <protection locked="0"/>
    </xf>
    <xf numFmtId="0" fontId="33" fillId="0" borderId="1" xfId="39" applyFont="1" applyFill="1" applyBorder="1" applyAlignment="1" applyProtection="1">
      <alignment horizontal="left"/>
      <protection locked="0"/>
    </xf>
    <xf numFmtId="0" fontId="28" fillId="0" borderId="1" xfId="39" applyFont="1" applyFill="1" applyBorder="1" applyAlignment="1" applyProtection="1">
      <alignment horizontal="left"/>
      <protection locked="0"/>
    </xf>
    <xf numFmtId="0" fontId="32" fillId="0" borderId="59" xfId="37" applyFont="1" applyFill="1" applyBorder="1" applyAlignment="1" applyProtection="1">
      <alignment horizontal="center" vertical="center" wrapText="1"/>
      <protection locked="0"/>
    </xf>
    <xf numFmtId="0" fontId="32" fillId="0" borderId="62" xfId="37" applyFont="1" applyFill="1" applyBorder="1" applyAlignment="1" applyProtection="1">
      <alignment horizontal="center" vertical="center"/>
      <protection locked="0"/>
    </xf>
    <xf numFmtId="0" fontId="32" fillId="0" borderId="59" xfId="37" applyFont="1" applyFill="1" applyBorder="1" applyAlignment="1" applyProtection="1">
      <alignment horizontal="center" vertical="center"/>
      <protection locked="0"/>
    </xf>
    <xf numFmtId="0" fontId="32" fillId="0" borderId="68" xfId="37" applyFont="1" applyFill="1" applyBorder="1" applyAlignment="1" applyProtection="1">
      <alignment horizontal="center" vertical="center"/>
      <protection locked="0"/>
    </xf>
    <xf numFmtId="0" fontId="32" fillId="0" borderId="60" xfId="37" applyFont="1" applyFill="1" applyBorder="1" applyAlignment="1" applyProtection="1">
      <alignment horizontal="center" vertical="center" wrapText="1"/>
      <protection locked="0"/>
    </xf>
    <xf numFmtId="0" fontId="32" fillId="0" borderId="67" xfId="37" applyFont="1" applyFill="1" applyBorder="1" applyAlignment="1" applyProtection="1">
      <alignment horizontal="center" vertical="center"/>
      <protection locked="0"/>
    </xf>
    <xf numFmtId="0" fontId="29" fillId="0" borderId="59" xfId="37" applyFont="1" applyFill="1" applyBorder="1" applyAlignment="1" applyProtection="1">
      <alignment horizontal="center" vertical="center"/>
      <protection locked="0"/>
    </xf>
    <xf numFmtId="0" fontId="29" fillId="0" borderId="62" xfId="37" applyFont="1" applyFill="1" applyBorder="1" applyAlignment="1" applyProtection="1">
      <alignment horizontal="center" vertical="center"/>
      <protection locked="0"/>
    </xf>
    <xf numFmtId="0" fontId="32" fillId="0" borderId="63" xfId="37" applyFont="1" applyFill="1" applyBorder="1" applyAlignment="1" applyProtection="1">
      <alignment horizontal="center" vertical="center"/>
      <protection locked="0"/>
    </xf>
    <xf numFmtId="0" fontId="32" fillId="0" borderId="66" xfId="37" applyFont="1" applyFill="1" applyBorder="1" applyAlignment="1" applyProtection="1">
      <alignment horizontal="center" vertical="center"/>
      <protection locked="0"/>
    </xf>
    <xf numFmtId="0" fontId="28" fillId="0" borderId="0" xfId="36" applyFont="1" applyFill="1" applyBorder="1" applyAlignment="1" applyProtection="1">
      <alignment horizontal="center"/>
      <protection locked="0"/>
    </xf>
    <xf numFmtId="0" fontId="28" fillId="0" borderId="0" xfId="37" applyFont="1" applyFill="1" applyBorder="1" applyAlignment="1" applyProtection="1">
      <alignment horizontal="left"/>
      <protection locked="0"/>
    </xf>
    <xf numFmtId="14" fontId="28" fillId="0" borderId="0" xfId="37" applyNumberFormat="1" applyFont="1" applyFill="1" applyBorder="1" applyAlignment="1" applyProtection="1">
      <alignment horizontal="left"/>
      <protection locked="0"/>
    </xf>
    <xf numFmtId="0" fontId="41" fillId="0" borderId="0" xfId="13" applyFont="1" applyAlignment="1">
      <alignment horizontal="center"/>
    </xf>
    <xf numFmtId="0" fontId="43" fillId="0" borderId="79" xfId="13" applyFont="1" applyBorder="1" applyAlignment="1">
      <alignment horizontal="center"/>
    </xf>
    <xf numFmtId="0" fontId="43" fillId="0" borderId="80" xfId="13" applyFont="1" applyBorder="1" applyAlignment="1">
      <alignment horizontal="center"/>
    </xf>
    <xf numFmtId="0" fontId="43" fillId="0" borderId="58" xfId="13" applyFont="1" applyBorder="1" applyAlignment="1">
      <alignment horizontal="center"/>
    </xf>
    <xf numFmtId="0" fontId="43" fillId="0" borderId="79" xfId="13" applyFont="1" applyBorder="1" applyAlignment="1">
      <alignment horizontal="center" vertical="center"/>
    </xf>
    <xf numFmtId="0" fontId="43" fillId="0" borderId="80" xfId="13" applyFont="1" applyBorder="1" applyAlignment="1">
      <alignment horizontal="center" vertical="center"/>
    </xf>
    <xf numFmtId="0" fontId="43" fillId="0" borderId="58" xfId="13" applyFont="1" applyBorder="1" applyAlignment="1">
      <alignment horizontal="center" vertical="center"/>
    </xf>
    <xf numFmtId="0" fontId="41" fillId="0" borderId="70" xfId="13" applyFont="1" applyBorder="1" applyAlignment="1">
      <alignment horizontal="center"/>
    </xf>
    <xf numFmtId="0" fontId="41" fillId="0" borderId="78" xfId="13" applyFont="1" applyBorder="1" applyAlignment="1">
      <alignment horizontal="center"/>
    </xf>
    <xf numFmtId="0" fontId="41" fillId="0" borderId="50" xfId="13" applyFont="1" applyBorder="1" applyAlignment="1">
      <alignment horizontal="center"/>
    </xf>
    <xf numFmtId="0" fontId="43" fillId="20" borderId="81" xfId="13" applyFont="1" applyFill="1" applyBorder="1" applyAlignment="1">
      <alignment horizontal="center"/>
    </xf>
    <xf numFmtId="0" fontId="43" fillId="20" borderId="82" xfId="13" applyFont="1" applyFill="1" applyBorder="1" applyAlignment="1">
      <alignment horizontal="center"/>
    </xf>
  </cellXfs>
  <cellStyles count="54">
    <cellStyle name="Comma 2" xfId="1"/>
    <cellStyle name="Comma 27 2" xfId="16"/>
    <cellStyle name="Comma 27 2 2" xfId="44"/>
    <cellStyle name="Comma 3" xfId="2"/>
    <cellStyle name="Comma 3 2" xfId="41"/>
    <cellStyle name="date 3" xfId="3"/>
    <cellStyle name="Excel Built-in Normal" xfId="4"/>
    <cellStyle name="Normal" xfId="0" builtinId="0"/>
    <cellStyle name="Normal 10" xfId="32"/>
    <cellStyle name="Normal 10 2" xfId="28"/>
    <cellStyle name="Normal 10 3" xfId="51"/>
    <cellStyle name="Normal 11" xfId="29"/>
    <cellStyle name="Normal 12" xfId="5"/>
    <cellStyle name="Normal 2" xfId="6"/>
    <cellStyle name="Normal 2 10" xfId="20"/>
    <cellStyle name="Normal 2 10 2" xfId="34"/>
    <cellStyle name="Normal 2 10 3" xfId="46"/>
    <cellStyle name="Normal 2 2" xfId="27"/>
    <cellStyle name="Normal 2 2 2" xfId="7"/>
    <cellStyle name="Normal 2 2 3" xfId="26"/>
    <cellStyle name="Normal 2 2 3 2" xfId="48"/>
    <cellStyle name="Normal 2 3" xfId="23"/>
    <cellStyle name="Normal 2 4" xfId="42"/>
    <cellStyle name="Normal 2 4 2 4" xfId="24"/>
    <cellStyle name="Normal 2 8" xfId="21"/>
    <cellStyle name="Normal 21" xfId="8"/>
    <cellStyle name="Normal 28 2" xfId="18"/>
    <cellStyle name="Normal 28 2 2" xfId="40"/>
    <cellStyle name="Normal 3" xfId="25"/>
    <cellStyle name="Normal 3 2" xfId="9"/>
    <cellStyle name="Normal 3 3" xfId="47"/>
    <cellStyle name="Normal 4" xfId="22"/>
    <cellStyle name="Normal 4 2" xfId="35"/>
    <cellStyle name="Normal 4 2 2" xfId="53"/>
    <cellStyle name="Normal 5" xfId="33"/>
    <cellStyle name="Normal 5 2" xfId="52"/>
    <cellStyle name="Normal 6" xfId="30"/>
    <cellStyle name="Normal 6 2" xfId="49"/>
    <cellStyle name="Normal 7" xfId="37"/>
    <cellStyle name="Normal 9" xfId="10"/>
    <cellStyle name="Normal 9 2" xfId="31"/>
    <cellStyle name="Normal 9 2 2" xfId="50"/>
    <cellStyle name="Normal_Bulgaria Schedule Overview (24.09.04)not send" xfId="36"/>
    <cellStyle name="Normal_Channel Split Jan to May 09" xfId="11"/>
    <cellStyle name="Normal_internet plan" xfId="39"/>
    <cellStyle name="Normal_MediaPlan- Toshiba-PS-040308" xfId="38"/>
    <cellStyle name="Percent" xfId="14" builtinId="5"/>
    <cellStyle name="Percent 2" xfId="12"/>
    <cellStyle name="Percent 2 2" xfId="43"/>
    <cellStyle name="Percent 27 2" xfId="17"/>
    <cellStyle name="Percent 27 2 2" xfId="45"/>
    <cellStyle name="Percent 3 5" xfId="19"/>
    <cellStyle name="Style 1" xfId="13"/>
    <cellStyle name="Стил 1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8" name="Line 1">
          <a:extLst>
            <a:ext uri="{FF2B5EF4-FFF2-40B4-BE49-F238E27FC236}">
              <a16:creationId xmlns:a16="http://schemas.microsoft.com/office/drawing/2014/main" xmlns="" id="{00000000-0008-0000-0300-000010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9" name="Line 2">
          <a:extLst>
            <a:ext uri="{FF2B5EF4-FFF2-40B4-BE49-F238E27FC236}">
              <a16:creationId xmlns:a16="http://schemas.microsoft.com/office/drawing/2014/main" xmlns="" id="{00000000-0008-0000-0300-000011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0" name="Line 3">
          <a:extLst>
            <a:ext uri="{FF2B5EF4-FFF2-40B4-BE49-F238E27FC236}">
              <a16:creationId xmlns:a16="http://schemas.microsoft.com/office/drawing/2014/main" xmlns="" id="{00000000-0008-0000-0300-000012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1" name="Line 4">
          <a:extLst>
            <a:ext uri="{FF2B5EF4-FFF2-40B4-BE49-F238E27FC236}">
              <a16:creationId xmlns:a16="http://schemas.microsoft.com/office/drawing/2014/main" xmlns="" id="{00000000-0008-0000-0300-000013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2" name="Line 5">
          <a:extLst>
            <a:ext uri="{FF2B5EF4-FFF2-40B4-BE49-F238E27FC236}">
              <a16:creationId xmlns:a16="http://schemas.microsoft.com/office/drawing/2014/main" xmlns="" id="{00000000-0008-0000-0300-000014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3" name="Line 6">
          <a:extLst>
            <a:ext uri="{FF2B5EF4-FFF2-40B4-BE49-F238E27FC236}">
              <a16:creationId xmlns:a16="http://schemas.microsoft.com/office/drawing/2014/main" xmlns="" id="{00000000-0008-0000-0300-000015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4" name="Line 7">
          <a:extLst>
            <a:ext uri="{FF2B5EF4-FFF2-40B4-BE49-F238E27FC236}">
              <a16:creationId xmlns:a16="http://schemas.microsoft.com/office/drawing/2014/main" xmlns="" id="{00000000-0008-0000-0300-000016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28375" name="Line 8">
          <a:extLst>
            <a:ext uri="{FF2B5EF4-FFF2-40B4-BE49-F238E27FC236}">
              <a16:creationId xmlns:a16="http://schemas.microsoft.com/office/drawing/2014/main" xmlns="" id="{00000000-0008-0000-0300-0000177C0300}"/>
            </a:ext>
          </a:extLst>
        </xdr:cNvPr>
        <xdr:cNvSpPr>
          <a:spLocks noChangeShapeType="1"/>
        </xdr:cNvSpPr>
      </xdr:nvSpPr>
      <xdr:spPr bwMode="auto">
        <a:xfrm>
          <a:off x="4810125" y="86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6" name="Line 9">
          <a:extLst>
            <a:ext uri="{FF2B5EF4-FFF2-40B4-BE49-F238E27FC236}">
              <a16:creationId xmlns:a16="http://schemas.microsoft.com/office/drawing/2014/main" xmlns="" id="{00000000-0008-0000-0300-000018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7" name="Line 10">
          <a:extLst>
            <a:ext uri="{FF2B5EF4-FFF2-40B4-BE49-F238E27FC236}">
              <a16:creationId xmlns:a16="http://schemas.microsoft.com/office/drawing/2014/main" xmlns="" id="{00000000-0008-0000-0300-000019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8" name="Line 11">
          <a:extLst>
            <a:ext uri="{FF2B5EF4-FFF2-40B4-BE49-F238E27FC236}">
              <a16:creationId xmlns:a16="http://schemas.microsoft.com/office/drawing/2014/main" xmlns="" id="{00000000-0008-0000-0300-00001A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9" name="Line 12">
          <a:extLst>
            <a:ext uri="{FF2B5EF4-FFF2-40B4-BE49-F238E27FC236}">
              <a16:creationId xmlns:a16="http://schemas.microsoft.com/office/drawing/2014/main" xmlns="" id="{00000000-0008-0000-0300-00001B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0" name="Line 13">
          <a:extLst>
            <a:ext uri="{FF2B5EF4-FFF2-40B4-BE49-F238E27FC236}">
              <a16:creationId xmlns:a16="http://schemas.microsoft.com/office/drawing/2014/main" xmlns="" id="{00000000-0008-0000-0300-00001C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1" name="Line 14">
          <a:extLst>
            <a:ext uri="{FF2B5EF4-FFF2-40B4-BE49-F238E27FC236}">
              <a16:creationId xmlns:a16="http://schemas.microsoft.com/office/drawing/2014/main" xmlns="" id="{00000000-0008-0000-0300-00001D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2" name="Line 15">
          <a:extLst>
            <a:ext uri="{FF2B5EF4-FFF2-40B4-BE49-F238E27FC236}">
              <a16:creationId xmlns:a16="http://schemas.microsoft.com/office/drawing/2014/main" xmlns="" id="{00000000-0008-0000-0300-00001E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3" name="Line 16">
          <a:extLst>
            <a:ext uri="{FF2B5EF4-FFF2-40B4-BE49-F238E27FC236}">
              <a16:creationId xmlns:a16="http://schemas.microsoft.com/office/drawing/2014/main" xmlns="" id="{00000000-0008-0000-0300-00001F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79"/>
  <sheetViews>
    <sheetView showGridLines="0" zoomScale="75" zoomScaleNormal="75" workbookViewId="0">
      <pane xSplit="1" topLeftCell="B1" activePane="topRight" state="frozen"/>
      <selection activeCell="I260" sqref="I260"/>
      <selection pane="topRight" activeCell="G37" sqref="G37"/>
    </sheetView>
  </sheetViews>
  <sheetFormatPr defaultColWidth="9.140625" defaultRowHeight="0" customHeight="1" zeroHeight="1" x14ac:dyDescent="0.3"/>
  <cols>
    <col min="1" max="1" width="5.140625" style="207" customWidth="1"/>
    <col min="2" max="2" width="24.28515625" style="207" customWidth="1"/>
    <col min="3" max="5" width="15.7109375" style="207" customWidth="1"/>
    <col min="6" max="6" width="15.7109375" style="207" hidden="1" customWidth="1"/>
    <col min="7" max="7" width="15.7109375" style="207" customWidth="1"/>
    <col min="8" max="8" width="11.85546875" style="207" customWidth="1"/>
    <col min="9" max="9" width="15.140625" style="207" customWidth="1"/>
    <col min="10" max="10" width="7.5703125" style="207" customWidth="1"/>
    <col min="11" max="12" width="15.7109375" style="207" customWidth="1"/>
    <col min="13" max="13" width="9.85546875" style="207" customWidth="1"/>
    <col min="14" max="14" width="13.85546875" style="207" customWidth="1"/>
    <col min="15" max="16" width="15.7109375" style="207" customWidth="1"/>
    <col min="17" max="17" width="14" style="207" customWidth="1"/>
    <col min="18" max="38" width="4.7109375" style="207" customWidth="1"/>
    <col min="39" max="39" width="4.7109375" style="220" customWidth="1"/>
    <col min="40" max="16384" width="9.140625" style="220"/>
  </cols>
  <sheetData>
    <row r="1" spans="1:38" s="208" customFormat="1" ht="20.100000000000001" customHeight="1" thickBot="1" x14ac:dyDescent="0.35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</row>
    <row r="2" spans="1:38" s="208" customFormat="1" ht="20.100000000000001" customHeight="1" x14ac:dyDescent="0.3">
      <c r="A2" s="207"/>
      <c r="B2" s="209" t="s">
        <v>5</v>
      </c>
      <c r="C2" s="303" t="s">
        <v>224</v>
      </c>
      <c r="D2" s="304"/>
      <c r="E2" s="207"/>
      <c r="F2" s="207"/>
      <c r="G2" s="207"/>
      <c r="H2" s="207"/>
      <c r="I2" s="207"/>
      <c r="J2" s="207"/>
      <c r="K2" s="207"/>
      <c r="L2" s="210"/>
      <c r="M2" s="207"/>
      <c r="N2" s="207"/>
      <c r="O2" s="210"/>
      <c r="P2" s="210"/>
      <c r="Q2" s="210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</row>
    <row r="3" spans="1:38" s="208" customFormat="1" ht="20.100000000000001" customHeight="1" x14ac:dyDescent="0.3">
      <c r="A3" s="207"/>
      <c r="B3" s="211" t="s">
        <v>6</v>
      </c>
      <c r="C3" s="305" t="s">
        <v>295</v>
      </c>
      <c r="D3" s="306"/>
      <c r="E3" s="207"/>
      <c r="F3" s="207"/>
      <c r="G3" s="207"/>
      <c r="H3" s="207"/>
      <c r="I3" s="207"/>
      <c r="J3" s="207"/>
      <c r="K3" s="207"/>
      <c r="L3" s="210"/>
      <c r="M3" s="207"/>
      <c r="N3" s="207"/>
      <c r="O3" s="210"/>
      <c r="P3" s="210"/>
      <c r="Q3" s="210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</row>
    <row r="4" spans="1:38" s="208" customFormat="1" ht="20.100000000000001" customHeight="1" x14ac:dyDescent="0.3">
      <c r="A4" s="207"/>
      <c r="B4" s="211" t="s">
        <v>7</v>
      </c>
      <c r="C4" s="307" t="s">
        <v>302</v>
      </c>
      <c r="D4" s="308"/>
      <c r="E4" s="212"/>
      <c r="F4" s="212"/>
      <c r="G4" s="207"/>
      <c r="H4" s="207"/>
      <c r="I4" s="207"/>
      <c r="J4" s="207"/>
      <c r="K4" s="207"/>
      <c r="L4" s="210"/>
      <c r="M4" s="207"/>
      <c r="N4" s="207"/>
      <c r="O4" s="210"/>
      <c r="P4" s="210"/>
      <c r="Q4" s="210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</row>
    <row r="5" spans="1:38" s="208" customFormat="1" ht="20.100000000000001" customHeight="1" thickBot="1" x14ac:dyDescent="0.35">
      <c r="A5" s="207"/>
      <c r="B5" s="213" t="s">
        <v>4</v>
      </c>
      <c r="C5" s="309" t="s">
        <v>297</v>
      </c>
      <c r="D5" s="310"/>
      <c r="E5" s="207"/>
      <c r="F5" s="207"/>
      <c r="G5" s="207"/>
      <c r="H5" s="207"/>
      <c r="I5" s="207"/>
      <c r="J5" s="207"/>
      <c r="K5" s="207"/>
      <c r="L5" s="210"/>
      <c r="M5" s="207"/>
      <c r="N5" s="207"/>
      <c r="O5" s="210"/>
      <c r="P5" s="210"/>
      <c r="Q5" s="210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</row>
    <row r="6" spans="1:38" s="208" customFormat="1" ht="20.100000000000001" customHeight="1" x14ac:dyDescent="0.3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10"/>
      <c r="M6" s="207"/>
      <c r="N6" s="207"/>
      <c r="O6" s="210"/>
      <c r="P6" s="210"/>
      <c r="Q6" s="210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</row>
    <row r="7" spans="1:38" s="208" customFormat="1" ht="20.100000000000001" customHeight="1" x14ac:dyDescent="0.3">
      <c r="A7" s="207"/>
      <c r="B7" s="207"/>
      <c r="C7" s="207"/>
      <c r="D7" s="207"/>
      <c r="E7" s="214"/>
      <c r="F7" s="214"/>
      <c r="G7" s="215"/>
      <c r="H7" s="216"/>
      <c r="I7" s="217"/>
      <c r="J7" s="217"/>
      <c r="K7" s="217"/>
      <c r="L7" s="218"/>
      <c r="M7" s="217"/>
      <c r="N7" s="217"/>
      <c r="O7" s="210"/>
      <c r="P7" s="219"/>
      <c r="Q7" s="219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</row>
    <row r="8" spans="1:38" ht="20.100000000000001" customHeight="1" thickBot="1" x14ac:dyDescent="0.35">
      <c r="L8" s="210"/>
      <c r="O8" s="210"/>
      <c r="P8" s="210"/>
      <c r="Q8" s="210"/>
    </row>
    <row r="9" spans="1:38" ht="20.100000000000001" customHeight="1" thickBot="1" x14ac:dyDescent="0.35">
      <c r="B9" s="221"/>
      <c r="C9" s="221"/>
      <c r="D9" s="221"/>
      <c r="E9" s="221"/>
      <c r="F9" s="221"/>
      <c r="G9" s="221"/>
      <c r="H9" s="221"/>
      <c r="I9" s="222"/>
      <c r="J9" s="222"/>
      <c r="K9" s="222"/>
      <c r="L9" s="223"/>
      <c r="M9" s="222"/>
      <c r="N9" s="222"/>
      <c r="O9" s="223"/>
      <c r="P9" s="223"/>
      <c r="Q9" s="223"/>
      <c r="R9" s="311" t="s">
        <v>301</v>
      </c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3"/>
    </row>
    <row r="10" spans="1:38" ht="20.100000000000001" customHeight="1" x14ac:dyDescent="0.3">
      <c r="B10" s="224" t="s">
        <v>245</v>
      </c>
      <c r="C10" s="225" t="s">
        <v>225</v>
      </c>
      <c r="D10" s="225" t="s">
        <v>226</v>
      </c>
      <c r="E10" s="225" t="s">
        <v>227</v>
      </c>
      <c r="F10" s="225" t="s">
        <v>228</v>
      </c>
      <c r="G10" s="225" t="s">
        <v>2</v>
      </c>
      <c r="H10" s="225" t="s">
        <v>229</v>
      </c>
      <c r="I10" s="225" t="s">
        <v>230</v>
      </c>
      <c r="J10" s="225" t="s">
        <v>231</v>
      </c>
      <c r="K10" s="225" t="s">
        <v>232</v>
      </c>
      <c r="L10" s="226" t="s">
        <v>233</v>
      </c>
      <c r="M10" s="225" t="s">
        <v>234</v>
      </c>
      <c r="N10" s="225" t="s">
        <v>235</v>
      </c>
      <c r="O10" s="226" t="s">
        <v>236</v>
      </c>
      <c r="P10" s="226" t="s">
        <v>237</v>
      </c>
      <c r="Q10" s="227" t="s">
        <v>238</v>
      </c>
      <c r="R10" s="301">
        <v>29</v>
      </c>
      <c r="S10" s="301">
        <v>30</v>
      </c>
      <c r="T10" s="301">
        <v>1</v>
      </c>
      <c r="U10" s="301">
        <v>2</v>
      </c>
      <c r="V10" s="301">
        <v>3</v>
      </c>
      <c r="W10" s="301">
        <v>4</v>
      </c>
      <c r="X10" s="301">
        <v>5</v>
      </c>
      <c r="Y10" s="301">
        <v>6</v>
      </c>
      <c r="Z10" s="301">
        <v>7</v>
      </c>
      <c r="AA10" s="301">
        <v>8</v>
      </c>
      <c r="AB10" s="301">
        <v>9</v>
      </c>
      <c r="AC10" s="301">
        <v>10</v>
      </c>
      <c r="AD10" s="301">
        <v>11</v>
      </c>
      <c r="AE10" s="301">
        <v>12</v>
      </c>
      <c r="AF10" s="301">
        <v>13</v>
      </c>
      <c r="AG10" s="301">
        <v>14</v>
      </c>
      <c r="AH10" s="301">
        <v>15</v>
      </c>
      <c r="AI10" s="301">
        <v>16</v>
      </c>
      <c r="AJ10" s="301">
        <v>17</v>
      </c>
      <c r="AK10" s="301">
        <v>18</v>
      </c>
      <c r="AL10" s="301">
        <v>19</v>
      </c>
    </row>
    <row r="11" spans="1:38" ht="20.100000000000001" customHeight="1" x14ac:dyDescent="0.3">
      <c r="B11" s="228" t="s">
        <v>246</v>
      </c>
      <c r="C11" s="229"/>
      <c r="D11" s="229" t="s">
        <v>239</v>
      </c>
      <c r="E11" s="229" t="s">
        <v>239</v>
      </c>
      <c r="F11" s="229"/>
      <c r="G11" s="230"/>
      <c r="H11" s="230"/>
      <c r="I11" s="229"/>
      <c r="J11" s="229"/>
      <c r="K11" s="229" t="s">
        <v>240</v>
      </c>
      <c r="L11" s="231" t="s">
        <v>241</v>
      </c>
      <c r="M11" s="229"/>
      <c r="N11" s="229" t="s">
        <v>33</v>
      </c>
      <c r="O11" s="231" t="s">
        <v>240</v>
      </c>
      <c r="P11" s="231" t="s">
        <v>240</v>
      </c>
      <c r="Q11" s="232" t="s">
        <v>242</v>
      </c>
      <c r="R11" s="233" t="s">
        <v>220</v>
      </c>
      <c r="S11" s="233" t="s">
        <v>221</v>
      </c>
      <c r="T11" s="233" t="s">
        <v>222</v>
      </c>
      <c r="U11" s="233" t="s">
        <v>221</v>
      </c>
      <c r="V11" s="233" t="s">
        <v>223</v>
      </c>
      <c r="W11" s="233" t="s">
        <v>243</v>
      </c>
      <c r="X11" s="233" t="s">
        <v>243</v>
      </c>
      <c r="Y11" s="233" t="s">
        <v>220</v>
      </c>
      <c r="Z11" s="233" t="s">
        <v>221</v>
      </c>
      <c r="AA11" s="233" t="s">
        <v>222</v>
      </c>
      <c r="AB11" s="233" t="s">
        <v>221</v>
      </c>
      <c r="AC11" s="233" t="s">
        <v>223</v>
      </c>
      <c r="AD11" s="233" t="s">
        <v>243</v>
      </c>
      <c r="AE11" s="233" t="s">
        <v>243</v>
      </c>
      <c r="AF11" s="233" t="s">
        <v>220</v>
      </c>
      <c r="AG11" s="233" t="s">
        <v>221</v>
      </c>
      <c r="AH11" s="233" t="s">
        <v>222</v>
      </c>
      <c r="AI11" s="233" t="s">
        <v>221</v>
      </c>
      <c r="AJ11" s="233" t="s">
        <v>223</v>
      </c>
      <c r="AK11" s="233" t="s">
        <v>243</v>
      </c>
      <c r="AL11" s="233" t="s">
        <v>243</v>
      </c>
    </row>
    <row r="12" spans="1:38" ht="20.100000000000001" customHeight="1" x14ac:dyDescent="0.3">
      <c r="B12" s="234" t="s">
        <v>294</v>
      </c>
      <c r="C12" s="235">
        <v>5000</v>
      </c>
      <c r="D12" s="236">
        <v>141</v>
      </c>
      <c r="E12" s="236">
        <v>200</v>
      </c>
      <c r="F12" s="237"/>
      <c r="G12" s="236" t="s">
        <v>247</v>
      </c>
      <c r="H12" s="236">
        <v>600</v>
      </c>
      <c r="I12" s="236" t="s">
        <v>251</v>
      </c>
      <c r="J12" s="238">
        <f>SUM(R12:AL12)</f>
        <v>1</v>
      </c>
      <c r="K12" s="236">
        <v>0.65</v>
      </c>
      <c r="L12" s="239">
        <f>H12*K12</f>
        <v>390</v>
      </c>
      <c r="M12" s="236" t="s">
        <v>244</v>
      </c>
      <c r="N12" s="240">
        <v>0.42</v>
      </c>
      <c r="O12" s="239">
        <f>J12*L12</f>
        <v>390</v>
      </c>
      <c r="P12" s="241">
        <f t="shared" ref="P12" si="0">O12-O12*N12</f>
        <v>226.20000000000002</v>
      </c>
      <c r="Q12" s="242">
        <f t="shared" ref="Q12" si="1">P12/J12</f>
        <v>226.20000000000002</v>
      </c>
      <c r="R12" s="243">
        <v>1</v>
      </c>
      <c r="S12" s="243"/>
      <c r="T12" s="243"/>
      <c r="U12" s="243"/>
      <c r="V12" s="243"/>
      <c r="W12" s="244"/>
      <c r="X12" s="244"/>
      <c r="Y12" s="243"/>
      <c r="Z12" s="243"/>
      <c r="AA12" s="243"/>
      <c r="AB12" s="243"/>
      <c r="AC12" s="243"/>
      <c r="AD12" s="244"/>
      <c r="AE12" s="244"/>
      <c r="AF12" s="243"/>
      <c r="AG12" s="243"/>
      <c r="AH12" s="243"/>
      <c r="AI12" s="243"/>
      <c r="AJ12" s="243"/>
      <c r="AK12" s="244"/>
      <c r="AL12" s="244"/>
    </row>
    <row r="13" spans="1:38" s="252" customFormat="1" ht="20.100000000000001" customHeight="1" thickBot="1" x14ac:dyDescent="0.35">
      <c r="A13" s="207"/>
      <c r="B13" s="245"/>
      <c r="C13" s="246"/>
      <c r="D13" s="246"/>
      <c r="E13" s="246"/>
      <c r="F13" s="246"/>
      <c r="G13" s="246"/>
      <c r="H13" s="246"/>
      <c r="I13" s="247"/>
      <c r="J13" s="248"/>
      <c r="K13" s="248"/>
      <c r="L13" s="249"/>
      <c r="M13" s="247"/>
      <c r="N13" s="247"/>
      <c r="O13" s="249">
        <f>SUM(O12:O12)</f>
        <v>390</v>
      </c>
      <c r="P13" s="249">
        <f>SUM(P12:P12)</f>
        <v>226.20000000000002</v>
      </c>
      <c r="Q13" s="250"/>
      <c r="R13" s="251">
        <f t="shared" ref="R13:AE13" si="2">SUM(R12:R12)</f>
        <v>1</v>
      </c>
      <c r="S13" s="251">
        <f t="shared" si="2"/>
        <v>0</v>
      </c>
      <c r="T13" s="251">
        <f t="shared" si="2"/>
        <v>0</v>
      </c>
      <c r="U13" s="251">
        <f t="shared" si="2"/>
        <v>0</v>
      </c>
      <c r="V13" s="251">
        <f t="shared" si="2"/>
        <v>0</v>
      </c>
      <c r="W13" s="251">
        <f t="shared" si="2"/>
        <v>0</v>
      </c>
      <c r="X13" s="251">
        <f t="shared" si="2"/>
        <v>0</v>
      </c>
      <c r="Y13" s="251">
        <f t="shared" si="2"/>
        <v>0</v>
      </c>
      <c r="Z13" s="251">
        <f t="shared" si="2"/>
        <v>0</v>
      </c>
      <c r="AA13" s="251">
        <f t="shared" si="2"/>
        <v>0</v>
      </c>
      <c r="AB13" s="251">
        <f t="shared" si="2"/>
        <v>0</v>
      </c>
      <c r="AC13" s="251">
        <f t="shared" si="2"/>
        <v>0</v>
      </c>
      <c r="AD13" s="251">
        <f t="shared" si="2"/>
        <v>0</v>
      </c>
      <c r="AE13" s="251">
        <f t="shared" si="2"/>
        <v>0</v>
      </c>
      <c r="AF13" s="251">
        <f t="shared" ref="AF13:AJ13" si="3">SUM(AF12:AF12)</f>
        <v>0</v>
      </c>
      <c r="AG13" s="251">
        <f t="shared" si="3"/>
        <v>0</v>
      </c>
      <c r="AH13" s="251">
        <f t="shared" si="3"/>
        <v>0</v>
      </c>
      <c r="AI13" s="251">
        <f t="shared" si="3"/>
        <v>0</v>
      </c>
      <c r="AJ13" s="251">
        <f t="shared" si="3"/>
        <v>0</v>
      </c>
      <c r="AK13" s="251">
        <f>SUM(AK12:AK12)</f>
        <v>0</v>
      </c>
      <c r="AL13" s="251">
        <f>SUM(AL12:AL12)</f>
        <v>0</v>
      </c>
    </row>
    <row r="14" spans="1:38" s="252" customFormat="1" ht="20.100000000000001" customHeight="1" x14ac:dyDescent="0.3">
      <c r="A14" s="207"/>
      <c r="B14" s="214"/>
      <c r="C14" s="214"/>
      <c r="D14" s="214"/>
      <c r="E14" s="214"/>
      <c r="F14" s="214"/>
      <c r="G14" s="215"/>
      <c r="H14" s="216"/>
      <c r="I14" s="217"/>
      <c r="J14" s="217"/>
      <c r="K14" s="217"/>
      <c r="L14" s="218"/>
      <c r="M14" s="217"/>
      <c r="N14" s="217"/>
      <c r="O14" s="253" t="s">
        <v>250</v>
      </c>
      <c r="P14" s="219">
        <f>P13</f>
        <v>226.20000000000002</v>
      </c>
      <c r="Q14" s="219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</row>
    <row r="15" spans="1:38" s="252" customFormat="1" ht="20.100000000000001" customHeight="1" x14ac:dyDescent="0.3">
      <c r="A15" s="207"/>
      <c r="B15" s="214"/>
      <c r="C15" s="214"/>
      <c r="D15" s="214"/>
      <c r="E15" s="214"/>
      <c r="F15" s="214"/>
      <c r="G15" s="215"/>
      <c r="H15" s="216"/>
      <c r="I15" s="217"/>
      <c r="J15" s="254"/>
      <c r="K15" s="217"/>
      <c r="L15" s="218"/>
      <c r="M15" s="217"/>
      <c r="N15" s="217"/>
      <c r="O15" s="253" t="s">
        <v>248</v>
      </c>
      <c r="P15" s="219">
        <f>P14*20%</f>
        <v>45.240000000000009</v>
      </c>
      <c r="Q15" s="219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</row>
    <row r="16" spans="1:38" ht="20.100000000000001" customHeight="1" x14ac:dyDescent="0.3">
      <c r="B16" s="214"/>
      <c r="C16" s="214"/>
      <c r="D16" s="214"/>
      <c r="E16" s="214"/>
      <c r="F16" s="214"/>
      <c r="G16" s="215"/>
      <c r="H16" s="216"/>
      <c r="I16" s="217"/>
      <c r="J16" s="217"/>
      <c r="K16" s="217"/>
      <c r="L16" s="218"/>
      <c r="M16" s="217"/>
      <c r="N16" s="217"/>
      <c r="O16" s="253" t="s">
        <v>249</v>
      </c>
      <c r="P16" s="219">
        <f>P14+P15</f>
        <v>271.44000000000005</v>
      </c>
      <c r="Q16" s="219"/>
    </row>
    <row r="17" spans="1:38" ht="20.100000000000001" customHeight="1" x14ac:dyDescent="0.3">
      <c r="B17" s="221"/>
      <c r="C17" s="221"/>
      <c r="D17" s="221"/>
      <c r="E17" s="221"/>
      <c r="F17" s="221"/>
      <c r="G17" s="221"/>
      <c r="H17" s="221"/>
      <c r="I17" s="222"/>
      <c r="J17" s="222"/>
      <c r="K17" s="222"/>
      <c r="L17" s="223"/>
      <c r="M17" s="222"/>
      <c r="N17" s="222"/>
      <c r="O17" s="223"/>
      <c r="P17" s="223"/>
      <c r="Q17" s="223"/>
    </row>
    <row r="18" spans="1:38" ht="20.100000000000001" customHeight="1" x14ac:dyDescent="0.3">
      <c r="B18" s="255"/>
      <c r="E18" s="214"/>
      <c r="F18" s="214"/>
      <c r="G18" s="215"/>
      <c r="H18" s="216"/>
      <c r="I18" s="217"/>
      <c r="J18" s="217"/>
      <c r="K18" s="217"/>
      <c r="L18" s="218"/>
      <c r="M18" s="217"/>
      <c r="N18" s="217"/>
      <c r="O18" s="210"/>
      <c r="P18" s="219"/>
      <c r="Q18" s="219"/>
    </row>
    <row r="19" spans="1:38" ht="15" customHeight="1" x14ac:dyDescent="0.3">
      <c r="L19" s="210"/>
      <c r="O19" s="210"/>
      <c r="P19" s="210"/>
      <c r="Q19" s="210"/>
    </row>
    <row r="20" spans="1:38" ht="13.5" customHeight="1" x14ac:dyDescent="0.3">
      <c r="L20" s="210"/>
      <c r="O20" s="210"/>
      <c r="P20" s="210"/>
      <c r="Q20" s="210"/>
    </row>
    <row r="21" spans="1:38" ht="12" customHeight="1" x14ac:dyDescent="0.3"/>
    <row r="22" spans="1:38" ht="12" customHeight="1" x14ac:dyDescent="0.3"/>
    <row r="23" spans="1:38" ht="12" customHeight="1" x14ac:dyDescent="0.3"/>
    <row r="24" spans="1:38" ht="12" customHeight="1" x14ac:dyDescent="0.3">
      <c r="P24" s="210"/>
    </row>
    <row r="25" spans="1:38" ht="12" customHeight="1" x14ac:dyDescent="0.3"/>
    <row r="26" spans="1:38" ht="12" customHeight="1" x14ac:dyDescent="0.3"/>
    <row r="27" spans="1:38" s="252" customFormat="1" ht="12" customHeight="1" x14ac:dyDescent="0.3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</row>
    <row r="28" spans="1:38" ht="12" customHeight="1" x14ac:dyDescent="0.3"/>
    <row r="29" spans="1:38" ht="18.75" x14ac:dyDescent="0.3"/>
    <row r="30" spans="1:38" ht="14.25" customHeight="1" x14ac:dyDescent="0.3"/>
    <row r="31" spans="1:38" ht="14.25" customHeight="1" x14ac:dyDescent="0.3"/>
    <row r="32" spans="1:38" ht="18.75" x14ac:dyDescent="0.3"/>
    <row r="33" spans="1:38" ht="18.75" x14ac:dyDescent="0.3"/>
    <row r="34" spans="1:38" ht="18.75" x14ac:dyDescent="0.3"/>
    <row r="35" spans="1:38" ht="18.75" x14ac:dyDescent="0.3"/>
    <row r="36" spans="1:38" ht="18.75" x14ac:dyDescent="0.3"/>
    <row r="37" spans="1:38" ht="18.75" x14ac:dyDescent="0.3"/>
    <row r="38" spans="1:38" ht="18.75" x14ac:dyDescent="0.3"/>
    <row r="39" spans="1:38" ht="18.75" x14ac:dyDescent="0.3"/>
    <row r="40" spans="1:38" ht="18.75" x14ac:dyDescent="0.3"/>
    <row r="41" spans="1:38" ht="18.75" x14ac:dyDescent="0.3"/>
    <row r="42" spans="1:38" ht="18.75" x14ac:dyDescent="0.3"/>
    <row r="43" spans="1:38" ht="18.75" x14ac:dyDescent="0.3"/>
    <row r="44" spans="1:38" ht="18.75" x14ac:dyDescent="0.3"/>
    <row r="45" spans="1:38" s="252" customFormat="1" ht="18.75" x14ac:dyDescent="0.3">
      <c r="A45" s="207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</row>
    <row r="46" spans="1:38" s="252" customFormat="1" ht="18.75" x14ac:dyDescent="0.3">
      <c r="A46" s="207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7"/>
    </row>
    <row r="47" spans="1:38" s="252" customFormat="1" ht="18.75" x14ac:dyDescent="0.3">
      <c r="A47" s="207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</row>
    <row r="48" spans="1:38" s="252" customFormat="1" ht="18.75" x14ac:dyDescent="0.3">
      <c r="A48" s="207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</row>
    <row r="49" spans="1:38" s="252" customFormat="1" ht="18.75" x14ac:dyDescent="0.3">
      <c r="A49" s="2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</row>
    <row r="50" spans="1:38" ht="18.75" x14ac:dyDescent="0.3"/>
    <row r="51" spans="1:38" ht="18.75" x14ac:dyDescent="0.3"/>
    <row r="52" spans="1:38" ht="18.75" x14ac:dyDescent="0.3"/>
    <row r="53" spans="1:38" ht="18.75" x14ac:dyDescent="0.3"/>
    <row r="54" spans="1:38" ht="18.75" x14ac:dyDescent="0.3"/>
    <row r="55" spans="1:38" ht="18.75" x14ac:dyDescent="0.3"/>
    <row r="56" spans="1:38" ht="18.75" x14ac:dyDescent="0.3"/>
    <row r="57" spans="1:38" ht="18.75" x14ac:dyDescent="0.3"/>
    <row r="58" spans="1:38" ht="18.75" x14ac:dyDescent="0.3"/>
    <row r="59" spans="1:38" ht="18.75" x14ac:dyDescent="0.3"/>
    <row r="60" spans="1:38" ht="18.75" x14ac:dyDescent="0.3"/>
    <row r="61" spans="1:38" ht="18.75" x14ac:dyDescent="0.3"/>
    <row r="62" spans="1:38" ht="18.75" x14ac:dyDescent="0.3"/>
    <row r="63" spans="1:38" ht="18.75" x14ac:dyDescent="0.3"/>
    <row r="64" spans="1:38" ht="18.75" x14ac:dyDescent="0.3"/>
    <row r="65" spans="1:38" ht="18.75" x14ac:dyDescent="0.3"/>
    <row r="66" spans="1:38" ht="18.75" x14ac:dyDescent="0.3"/>
    <row r="67" spans="1:38" ht="18.75" x14ac:dyDescent="0.3"/>
    <row r="68" spans="1:38" ht="18.75" x14ac:dyDescent="0.3"/>
    <row r="69" spans="1:38" ht="18.75" x14ac:dyDescent="0.3"/>
    <row r="70" spans="1:38" ht="18.75" x14ac:dyDescent="0.3"/>
    <row r="71" spans="1:38" ht="18.75" x14ac:dyDescent="0.3"/>
    <row r="72" spans="1:38" ht="18.75" x14ac:dyDescent="0.3"/>
    <row r="73" spans="1:38" s="252" customFormat="1" ht="18.75" x14ac:dyDescent="0.3">
      <c r="A73" s="207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/>
      <c r="AF73" s="207"/>
      <c r="AG73" s="207"/>
      <c r="AH73" s="207"/>
      <c r="AI73" s="207"/>
      <c r="AJ73" s="207"/>
      <c r="AK73" s="207"/>
      <c r="AL73" s="207"/>
    </row>
    <row r="74" spans="1:38" ht="18.75" x14ac:dyDescent="0.3"/>
    <row r="75" spans="1:38" ht="18.75" x14ac:dyDescent="0.3"/>
    <row r="76" spans="1:38" ht="18.75" x14ac:dyDescent="0.3"/>
    <row r="77" spans="1:38" ht="18.75" x14ac:dyDescent="0.3"/>
    <row r="78" spans="1:38" ht="18.75" x14ac:dyDescent="0.3"/>
    <row r="79" spans="1:38" ht="14.25" customHeight="1" x14ac:dyDescent="0.3"/>
    <row r="80" spans="1:38" ht="14.25" customHeight="1" x14ac:dyDescent="0.3"/>
    <row r="81" spans="1:38" ht="18.75" x14ac:dyDescent="0.3"/>
    <row r="82" spans="1:38" ht="18.75" x14ac:dyDescent="0.3"/>
    <row r="83" spans="1:38" ht="18.75" x14ac:dyDescent="0.3"/>
    <row r="84" spans="1:38" ht="18.75" x14ac:dyDescent="0.3"/>
    <row r="85" spans="1:38" ht="18.75" x14ac:dyDescent="0.3"/>
    <row r="86" spans="1:38" ht="18.75" x14ac:dyDescent="0.3"/>
    <row r="87" spans="1:38" ht="18.75" x14ac:dyDescent="0.3"/>
    <row r="88" spans="1:38" ht="18.75" x14ac:dyDescent="0.3"/>
    <row r="89" spans="1:38" ht="18.75" x14ac:dyDescent="0.3"/>
    <row r="90" spans="1:38" ht="18.75" x14ac:dyDescent="0.3"/>
    <row r="91" spans="1:38" ht="18.75" x14ac:dyDescent="0.3"/>
    <row r="92" spans="1:38" ht="18.75" x14ac:dyDescent="0.3"/>
    <row r="93" spans="1:38" ht="18.75" x14ac:dyDescent="0.3"/>
    <row r="94" spans="1:38" ht="18.75" hidden="1" x14ac:dyDescent="0.3"/>
    <row r="95" spans="1:38" ht="18.75" hidden="1" x14ac:dyDescent="0.3"/>
    <row r="96" spans="1:38" s="252" customFormat="1" ht="18.75" x14ac:dyDescent="0.3">
      <c r="A96" s="207"/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7"/>
      <c r="AH96" s="207"/>
      <c r="AI96" s="207"/>
      <c r="AJ96" s="207"/>
      <c r="AK96" s="207"/>
      <c r="AL96" s="207"/>
    </row>
    <row r="97" spans="1:38" s="252" customFormat="1" ht="18.75" hidden="1" x14ac:dyDescent="0.3">
      <c r="A97" s="207"/>
      <c r="B97" s="207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7"/>
      <c r="AL97" s="207"/>
    </row>
    <row r="98" spans="1:38" s="252" customFormat="1" ht="18.75" x14ac:dyDescent="0.3">
      <c r="A98" s="207"/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207"/>
      <c r="AH98" s="207"/>
      <c r="AI98" s="207"/>
      <c r="AJ98" s="207"/>
      <c r="AK98" s="207"/>
      <c r="AL98" s="207"/>
    </row>
    <row r="99" spans="1:38" ht="18.75" hidden="1" x14ac:dyDescent="0.3"/>
    <row r="100" spans="1:38" ht="18.75" hidden="1" x14ac:dyDescent="0.3"/>
    <row r="101" spans="1:38" ht="12" hidden="1" customHeight="1" x14ac:dyDescent="0.3"/>
    <row r="102" spans="1:38" ht="12" hidden="1" customHeight="1" x14ac:dyDescent="0.3"/>
    <row r="103" spans="1:38" ht="12" hidden="1" customHeight="1" x14ac:dyDescent="0.3"/>
    <row r="104" spans="1:38" ht="12" hidden="1" customHeight="1" x14ac:dyDescent="0.3"/>
    <row r="105" spans="1:38" ht="12" hidden="1" customHeight="1" x14ac:dyDescent="0.3"/>
    <row r="106" spans="1:38" ht="12" customHeight="1" x14ac:dyDescent="0.3"/>
    <row r="107" spans="1:38" ht="18.75" x14ac:dyDescent="0.3"/>
    <row r="108" spans="1:38" ht="18.75" hidden="1" x14ac:dyDescent="0.3"/>
    <row r="109" spans="1:38" ht="18.75" hidden="1" x14ac:dyDescent="0.3"/>
    <row r="110" spans="1:38" ht="18.75" hidden="1" x14ac:dyDescent="0.3"/>
    <row r="111" spans="1:38" ht="18.75" hidden="1" x14ac:dyDescent="0.3"/>
    <row r="112" spans="1:38" ht="18.75" hidden="1" x14ac:dyDescent="0.3"/>
    <row r="113" spans="1:38" ht="18.75" x14ac:dyDescent="0.3"/>
    <row r="114" spans="1:38" ht="14.25" customHeight="1" x14ac:dyDescent="0.3"/>
    <row r="115" spans="1:38" ht="14.25" hidden="1" customHeight="1" x14ac:dyDescent="0.3"/>
    <row r="116" spans="1:38" ht="18.75" x14ac:dyDescent="0.3"/>
    <row r="117" spans="1:38" ht="18.75" x14ac:dyDescent="0.3"/>
    <row r="118" spans="1:38" ht="18.75" hidden="1" x14ac:dyDescent="0.3"/>
    <row r="119" spans="1:38" ht="18.75" hidden="1" x14ac:dyDescent="0.3"/>
    <row r="120" spans="1:38" ht="18.75" hidden="1" x14ac:dyDescent="0.3"/>
    <row r="121" spans="1:38" ht="18.75" hidden="1" x14ac:dyDescent="0.3"/>
    <row r="122" spans="1:38" ht="18.75" x14ac:dyDescent="0.3"/>
    <row r="123" spans="1:38" ht="18.75" x14ac:dyDescent="0.3"/>
    <row r="124" spans="1:38" ht="18.75" hidden="1" x14ac:dyDescent="0.3"/>
    <row r="125" spans="1:38" ht="18.75" hidden="1" x14ac:dyDescent="0.3"/>
    <row r="126" spans="1:38" s="252" customFormat="1" ht="18.75" x14ac:dyDescent="0.3">
      <c r="A126" s="207"/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</row>
    <row r="127" spans="1:38" ht="18.75" hidden="1" x14ac:dyDescent="0.3"/>
    <row r="128" spans="1:38" ht="13.5" hidden="1" customHeight="1" x14ac:dyDescent="0.3"/>
    <row r="129" ht="18.75" hidden="1" x14ac:dyDescent="0.3"/>
    <row r="130" ht="18.75" hidden="1" x14ac:dyDescent="0.3"/>
    <row r="131" ht="18.75" hidden="1" x14ac:dyDescent="0.3"/>
    <row r="132" ht="18.75" hidden="1" x14ac:dyDescent="0.3"/>
    <row r="133" ht="18.75" hidden="1" x14ac:dyDescent="0.3"/>
    <row r="134" ht="18.75" hidden="1" x14ac:dyDescent="0.3"/>
    <row r="135" ht="18.75" x14ac:dyDescent="0.3"/>
    <row r="136" ht="18.75" x14ac:dyDescent="0.3"/>
    <row r="137" ht="18.75" hidden="1" x14ac:dyDescent="0.3"/>
    <row r="138" ht="18.75" hidden="1" x14ac:dyDescent="0.3"/>
    <row r="139" ht="18.75" hidden="1" x14ac:dyDescent="0.3"/>
    <row r="140" ht="18.75" hidden="1" x14ac:dyDescent="0.3"/>
    <row r="141" ht="18.75" hidden="1" x14ac:dyDescent="0.3"/>
    <row r="142" ht="18.75" hidden="1" x14ac:dyDescent="0.3"/>
    <row r="143" ht="18.75" x14ac:dyDescent="0.3"/>
    <row r="144" ht="14.25" customHeight="1" x14ac:dyDescent="0.3"/>
    <row r="145" ht="18.75" hidden="1" x14ac:dyDescent="0.3"/>
    <row r="146" ht="18.75" hidden="1" x14ac:dyDescent="0.3"/>
    <row r="147" ht="18.75" hidden="1" x14ac:dyDescent="0.3"/>
    <row r="148" ht="18.75" x14ac:dyDescent="0.3"/>
    <row r="149" ht="18.75" x14ac:dyDescent="0.3"/>
    <row r="150" ht="13.5" hidden="1" customHeight="1" x14ac:dyDescent="0.3"/>
    <row r="151" ht="13.5" hidden="1" customHeight="1" x14ac:dyDescent="0.3"/>
    <row r="152" ht="13.5" hidden="1" customHeight="1" x14ac:dyDescent="0.3"/>
    <row r="153" ht="13.5" hidden="1" customHeight="1" x14ac:dyDescent="0.3"/>
    <row r="154" ht="13.5" customHeight="1" x14ac:dyDescent="0.3"/>
    <row r="155" ht="13.5" customHeight="1" x14ac:dyDescent="0.3"/>
    <row r="156" ht="13.5" hidden="1" customHeight="1" x14ac:dyDescent="0.3"/>
    <row r="157" ht="13.5" hidden="1" customHeight="1" x14ac:dyDescent="0.3"/>
    <row r="158" ht="13.5" hidden="1" customHeight="1" x14ac:dyDescent="0.3"/>
    <row r="159" ht="13.5" hidden="1" customHeight="1" x14ac:dyDescent="0.3"/>
    <row r="160" ht="13.5" hidden="1" customHeight="1" x14ac:dyDescent="0.3"/>
    <row r="161" spans="1:38" ht="13.5" hidden="1" customHeight="1" x14ac:dyDescent="0.3"/>
    <row r="162" spans="1:38" ht="13.5" hidden="1" customHeight="1" x14ac:dyDescent="0.3"/>
    <row r="163" spans="1:38" ht="13.5" hidden="1" customHeight="1" x14ac:dyDescent="0.3"/>
    <row r="164" spans="1:38" ht="13.5" hidden="1" customHeight="1" x14ac:dyDescent="0.3"/>
    <row r="165" spans="1:38" ht="13.5" hidden="1" customHeight="1" x14ac:dyDescent="0.3"/>
    <row r="166" spans="1:38" ht="13.5" hidden="1" customHeight="1" x14ac:dyDescent="0.3"/>
    <row r="167" spans="1:38" ht="13.5" hidden="1" customHeight="1" x14ac:dyDescent="0.3"/>
    <row r="168" spans="1:38" ht="13.5" hidden="1" customHeight="1" x14ac:dyDescent="0.3"/>
    <row r="169" spans="1:38" ht="13.5" hidden="1" customHeight="1" x14ac:dyDescent="0.3"/>
    <row r="170" spans="1:38" ht="13.5" hidden="1" customHeight="1" x14ac:dyDescent="0.3"/>
    <row r="171" spans="1:38" ht="13.5" hidden="1" customHeight="1" x14ac:dyDescent="0.3"/>
    <row r="172" spans="1:38" ht="13.5" hidden="1" customHeight="1" x14ac:dyDescent="0.3"/>
    <row r="173" spans="1:38" s="252" customFormat="1" ht="13.5" customHeight="1" x14ac:dyDescent="0.3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</row>
    <row r="174" spans="1:38" s="252" customFormat="1" ht="13.5" customHeight="1" x14ac:dyDescent="0.3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</row>
    <row r="175" spans="1:38" ht="13.5" hidden="1" customHeight="1" x14ac:dyDescent="0.3"/>
    <row r="176" spans="1:38" ht="13.5" hidden="1" customHeight="1" x14ac:dyDescent="0.3"/>
    <row r="177" spans="1:38" ht="13.5" hidden="1" customHeight="1" x14ac:dyDescent="0.3"/>
    <row r="178" spans="1:38" ht="18.75" x14ac:dyDescent="0.3"/>
    <row r="179" spans="1:38" ht="14.25" customHeight="1" x14ac:dyDescent="0.3"/>
    <row r="180" spans="1:38" ht="14.25" hidden="1" customHeight="1" x14ac:dyDescent="0.3"/>
    <row r="181" spans="1:38" ht="14.25" customHeight="1" x14ac:dyDescent="0.3"/>
    <row r="182" spans="1:38" ht="18.75" x14ac:dyDescent="0.3"/>
    <row r="183" spans="1:38" ht="13.5" hidden="1" customHeight="1" x14ac:dyDescent="0.3"/>
    <row r="184" spans="1:38" ht="13.5" hidden="1" customHeight="1" x14ac:dyDescent="0.3"/>
    <row r="185" spans="1:38" ht="13.5" hidden="1" customHeight="1" x14ac:dyDescent="0.3"/>
    <row r="186" spans="1:38" ht="13.5" hidden="1" customHeight="1" x14ac:dyDescent="0.3"/>
    <row r="187" spans="1:38" ht="13.5" hidden="1" customHeight="1" x14ac:dyDescent="0.3"/>
    <row r="188" spans="1:38" ht="13.5" hidden="1" customHeight="1" x14ac:dyDescent="0.3"/>
    <row r="189" spans="1:38" s="252" customFormat="1" ht="13.5" customHeight="1" x14ac:dyDescent="0.3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</row>
    <row r="190" spans="1:38" s="252" customFormat="1" ht="13.5" customHeight="1" x14ac:dyDescent="0.3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</row>
    <row r="191" spans="1:38" ht="13.5" hidden="1" customHeight="1" x14ac:dyDescent="0.3"/>
    <row r="192" spans="1:38" ht="13.5" hidden="1" customHeight="1" x14ac:dyDescent="0.3"/>
    <row r="193" ht="13.5" hidden="1" customHeight="1" x14ac:dyDescent="0.3"/>
    <row r="194" ht="13.5" hidden="1" customHeight="1" x14ac:dyDescent="0.3"/>
    <row r="195" ht="13.5" hidden="1" customHeight="1" x14ac:dyDescent="0.3"/>
    <row r="196" ht="13.5" hidden="1" customHeight="1" x14ac:dyDescent="0.3"/>
    <row r="197" ht="13.5" hidden="1" customHeight="1" x14ac:dyDescent="0.3"/>
    <row r="198" ht="13.5" hidden="1" customHeight="1" x14ac:dyDescent="0.3"/>
    <row r="199" ht="13.5" hidden="1" customHeight="1" x14ac:dyDescent="0.3"/>
    <row r="200" ht="13.5" hidden="1" customHeight="1" x14ac:dyDescent="0.3"/>
    <row r="201" ht="13.5" customHeight="1" x14ac:dyDescent="0.3"/>
    <row r="202" ht="13.5" customHeight="1" x14ac:dyDescent="0.3"/>
    <row r="203" ht="13.5" hidden="1" customHeight="1" x14ac:dyDescent="0.3"/>
    <row r="204" ht="13.5" hidden="1" customHeight="1" x14ac:dyDescent="0.3"/>
    <row r="205" ht="13.5" hidden="1" customHeight="1" x14ac:dyDescent="0.3"/>
    <row r="206" ht="13.5" hidden="1" customHeight="1" x14ac:dyDescent="0.3"/>
    <row r="207" ht="13.5" hidden="1" customHeight="1" x14ac:dyDescent="0.3"/>
    <row r="208" ht="13.5" hidden="1" customHeight="1" x14ac:dyDescent="0.3"/>
    <row r="209" spans="1:38" ht="13.5" hidden="1" customHeight="1" x14ac:dyDescent="0.3"/>
    <row r="210" spans="1:38" ht="13.5" hidden="1" customHeight="1" x14ac:dyDescent="0.3"/>
    <row r="211" spans="1:38" ht="18.75" x14ac:dyDescent="0.3"/>
    <row r="212" spans="1:38" ht="14.25" customHeight="1" x14ac:dyDescent="0.3"/>
    <row r="213" spans="1:38" ht="14.25" hidden="1" customHeight="1" x14ac:dyDescent="0.3"/>
    <row r="214" spans="1:38" ht="14.25" customHeight="1" x14ac:dyDescent="0.3"/>
    <row r="215" spans="1:38" ht="18.75" x14ac:dyDescent="0.3"/>
    <row r="216" spans="1:38" ht="13.5" hidden="1" customHeight="1" x14ac:dyDescent="0.3"/>
    <row r="217" spans="1:38" ht="13.5" hidden="1" customHeight="1" x14ac:dyDescent="0.3"/>
    <row r="218" spans="1:38" ht="13.5" hidden="1" customHeight="1" x14ac:dyDescent="0.3"/>
    <row r="219" spans="1:38" ht="13.5" hidden="1" customHeight="1" x14ac:dyDescent="0.3"/>
    <row r="220" spans="1:38" ht="13.5" hidden="1" customHeight="1" x14ac:dyDescent="0.3"/>
    <row r="221" spans="1:38" ht="13.5" customHeight="1" x14ac:dyDescent="0.3"/>
    <row r="222" spans="1:38" s="252" customFormat="1" ht="13.5" customHeight="1" x14ac:dyDescent="0.3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</row>
    <row r="223" spans="1:38" ht="13.5" hidden="1" customHeight="1" x14ac:dyDescent="0.3"/>
    <row r="224" spans="1:38" ht="13.5" hidden="1" customHeight="1" x14ac:dyDescent="0.3"/>
    <row r="225" ht="13.5" hidden="1" customHeight="1" x14ac:dyDescent="0.3"/>
    <row r="226" ht="13.5" hidden="1" customHeight="1" x14ac:dyDescent="0.3"/>
    <row r="227" ht="13.5" hidden="1" customHeight="1" x14ac:dyDescent="0.3"/>
    <row r="228" ht="13.5" hidden="1" customHeight="1" x14ac:dyDescent="0.3"/>
    <row r="229" ht="13.5" hidden="1" customHeight="1" x14ac:dyDescent="0.3"/>
    <row r="230" ht="13.5" hidden="1" customHeight="1" x14ac:dyDescent="0.3"/>
    <row r="231" ht="13.5" hidden="1" customHeight="1" x14ac:dyDescent="0.3"/>
    <row r="232" ht="13.5" hidden="1" customHeight="1" x14ac:dyDescent="0.3"/>
    <row r="233" ht="13.5" customHeight="1" x14ac:dyDescent="0.3"/>
    <row r="234" ht="13.5" customHeight="1" x14ac:dyDescent="0.3"/>
    <row r="235" ht="13.5" hidden="1" customHeight="1" x14ac:dyDescent="0.3"/>
    <row r="236" ht="13.5" hidden="1" customHeight="1" x14ac:dyDescent="0.3"/>
    <row r="237" ht="13.5" hidden="1" customHeight="1" x14ac:dyDescent="0.3"/>
    <row r="238" ht="13.5" hidden="1" customHeight="1" x14ac:dyDescent="0.3"/>
    <row r="239" ht="13.5" hidden="1" customHeight="1" x14ac:dyDescent="0.3"/>
    <row r="240" ht="13.5" hidden="1" customHeight="1" x14ac:dyDescent="0.3"/>
    <row r="241" spans="1:38" ht="13.5" hidden="1" customHeight="1" x14ac:dyDescent="0.3"/>
    <row r="242" spans="1:38" ht="13.5" hidden="1" customHeight="1" x14ac:dyDescent="0.3"/>
    <row r="243" spans="1:38" ht="13.5" hidden="1" customHeight="1" x14ac:dyDescent="0.3"/>
    <row r="244" spans="1:38" ht="18.75" x14ac:dyDescent="0.3"/>
    <row r="245" spans="1:38" ht="14.25" customHeight="1" x14ac:dyDescent="0.3"/>
    <row r="246" spans="1:38" ht="14.25" hidden="1" customHeight="1" x14ac:dyDescent="0.3"/>
    <row r="247" spans="1:38" ht="14.25" customHeight="1" x14ac:dyDescent="0.3"/>
    <row r="248" spans="1:38" ht="18.75" x14ac:dyDescent="0.3"/>
    <row r="249" spans="1:38" ht="18.75" hidden="1" x14ac:dyDescent="0.3"/>
    <row r="250" spans="1:38" ht="18.75" hidden="1" x14ac:dyDescent="0.3"/>
    <row r="251" spans="1:38" ht="18.75" hidden="1" x14ac:dyDescent="0.3"/>
    <row r="252" spans="1:38" ht="18.75" hidden="1" x14ac:dyDescent="0.3"/>
    <row r="253" spans="1:38" ht="18.75" hidden="1" x14ac:dyDescent="0.3"/>
    <row r="254" spans="1:38" ht="18.75" x14ac:dyDescent="0.3"/>
    <row r="255" spans="1:38" s="252" customFormat="1" ht="18.75" x14ac:dyDescent="0.3">
      <c r="A255" s="207"/>
      <c r="B255" s="207"/>
      <c r="C255" s="207"/>
      <c r="D255" s="207"/>
      <c r="E255" s="207"/>
      <c r="F255" s="207"/>
      <c r="G255" s="207"/>
      <c r="H255" s="207"/>
      <c r="I255" s="207"/>
      <c r="J255" s="207"/>
      <c r="K255" s="207"/>
      <c r="L255" s="207"/>
      <c r="M255" s="207"/>
      <c r="N255" s="207"/>
      <c r="O255" s="207"/>
      <c r="P255" s="207"/>
      <c r="Q255" s="207"/>
      <c r="R255" s="207"/>
      <c r="S255" s="207"/>
      <c r="T255" s="207"/>
      <c r="U255" s="207"/>
      <c r="V255" s="207"/>
      <c r="W255" s="207"/>
      <c r="X255" s="207"/>
      <c r="Y255" s="207"/>
      <c r="Z255" s="207"/>
      <c r="AA255" s="207"/>
      <c r="AB255" s="207"/>
      <c r="AC255" s="207"/>
      <c r="AD255" s="207"/>
      <c r="AE255" s="207"/>
      <c r="AF255" s="207"/>
      <c r="AG255" s="207"/>
      <c r="AH255" s="207"/>
      <c r="AI255" s="207"/>
      <c r="AJ255" s="207"/>
      <c r="AK255" s="207"/>
      <c r="AL255" s="207"/>
    </row>
    <row r="256" spans="1:38" ht="18.75" hidden="1" x14ac:dyDescent="0.3"/>
    <row r="257" ht="18.75" hidden="1" x14ac:dyDescent="0.3"/>
    <row r="258" ht="18.75" hidden="1" x14ac:dyDescent="0.3"/>
    <row r="259" ht="18.75" hidden="1" x14ac:dyDescent="0.3"/>
    <row r="260" ht="12" hidden="1" customHeight="1" x14ac:dyDescent="0.3"/>
    <row r="261" ht="12" hidden="1" customHeight="1" x14ac:dyDescent="0.3"/>
    <row r="262" ht="12" hidden="1" customHeight="1" x14ac:dyDescent="0.3"/>
    <row r="263" ht="18.75" hidden="1" x14ac:dyDescent="0.3"/>
    <row r="264" ht="18.75" hidden="1" x14ac:dyDescent="0.3"/>
    <row r="265" ht="18.75" hidden="1" x14ac:dyDescent="0.3"/>
    <row r="266" ht="18.75" x14ac:dyDescent="0.3"/>
    <row r="267" ht="18.75" x14ac:dyDescent="0.3"/>
    <row r="268" ht="18.75" hidden="1" x14ac:dyDescent="0.3"/>
    <row r="269" ht="18.75" hidden="1" x14ac:dyDescent="0.3"/>
    <row r="270" ht="18.75" hidden="1" x14ac:dyDescent="0.3"/>
    <row r="271" ht="18.75" hidden="1" x14ac:dyDescent="0.3"/>
    <row r="272" ht="18.75" hidden="1" x14ac:dyDescent="0.3"/>
    <row r="273" ht="18.75" hidden="1" x14ac:dyDescent="0.3"/>
    <row r="274" ht="18.75" hidden="1" x14ac:dyDescent="0.3"/>
    <row r="275" ht="18.75" hidden="1" x14ac:dyDescent="0.3"/>
    <row r="276" ht="18.75" hidden="1" x14ac:dyDescent="0.3"/>
    <row r="277" ht="18.75" x14ac:dyDescent="0.3"/>
    <row r="278" ht="14.25" customHeight="1" x14ac:dyDescent="0.3"/>
    <row r="279" ht="14.25" hidden="1" customHeight="1" x14ac:dyDescent="0.3"/>
    <row r="280" ht="14.25" customHeight="1" x14ac:dyDescent="0.3"/>
    <row r="281" ht="18.75" x14ac:dyDescent="0.3"/>
    <row r="282" ht="18.75" hidden="1" x14ac:dyDescent="0.3"/>
    <row r="283" ht="18.75" hidden="1" x14ac:dyDescent="0.3"/>
    <row r="284" ht="18.75" hidden="1" x14ac:dyDescent="0.3"/>
    <row r="285" ht="18.75" hidden="1" x14ac:dyDescent="0.3"/>
    <row r="286" ht="18.75" x14ac:dyDescent="0.3"/>
    <row r="287" ht="18.75" x14ac:dyDescent="0.3"/>
    <row r="288" ht="18.75" hidden="1" x14ac:dyDescent="0.3"/>
    <row r="289" ht="18.75" hidden="1" x14ac:dyDescent="0.3"/>
    <row r="290" ht="18.75" hidden="1" x14ac:dyDescent="0.3"/>
    <row r="291" ht="18.75" hidden="1" x14ac:dyDescent="0.3"/>
    <row r="292" ht="18.75" hidden="1" x14ac:dyDescent="0.3"/>
    <row r="293" ht="12" hidden="1" customHeight="1" x14ac:dyDescent="0.3"/>
    <row r="294" ht="12" hidden="1" customHeight="1" x14ac:dyDescent="0.3"/>
    <row r="295" ht="12" hidden="1" customHeight="1" x14ac:dyDescent="0.3"/>
    <row r="296" ht="18.75" hidden="1" x14ac:dyDescent="0.3"/>
    <row r="297" ht="18.75" hidden="1" x14ac:dyDescent="0.3"/>
    <row r="298" ht="18.75" x14ac:dyDescent="0.3"/>
    <row r="299" ht="18.75" x14ac:dyDescent="0.3"/>
    <row r="300" ht="18.75" hidden="1" x14ac:dyDescent="0.3"/>
    <row r="301" ht="18.75" hidden="1" x14ac:dyDescent="0.3"/>
    <row r="302" ht="18.75" hidden="1" x14ac:dyDescent="0.3"/>
    <row r="303" ht="18.75" hidden="1" x14ac:dyDescent="0.3"/>
    <row r="304" ht="18.75" hidden="1" x14ac:dyDescent="0.3"/>
    <row r="305" spans="1:38" ht="18.75" hidden="1" x14ac:dyDescent="0.3"/>
    <row r="306" spans="1:38" ht="18.75" hidden="1" x14ac:dyDescent="0.3"/>
    <row r="307" spans="1:38" ht="18.75" hidden="1" x14ac:dyDescent="0.3"/>
    <row r="308" spans="1:38" ht="18.75" hidden="1" x14ac:dyDescent="0.3"/>
    <row r="309" spans="1:38" ht="18.75" hidden="1" x14ac:dyDescent="0.3"/>
    <row r="310" spans="1:38" ht="18.75" x14ac:dyDescent="0.3"/>
    <row r="311" spans="1:38" ht="14.25" hidden="1" customHeight="1" x14ac:dyDescent="0.3"/>
    <row r="312" spans="1:38" ht="14.25" customHeight="1" x14ac:dyDescent="0.3"/>
    <row r="313" spans="1:38" ht="18.75" x14ac:dyDescent="0.3"/>
    <row r="314" spans="1:38" ht="18.75" x14ac:dyDescent="0.3"/>
    <row r="315" spans="1:38" ht="13.5" hidden="1" customHeight="1" x14ac:dyDescent="0.3"/>
    <row r="316" spans="1:38" ht="13.5" hidden="1" customHeight="1" x14ac:dyDescent="0.3"/>
    <row r="317" spans="1:38" ht="13.5" customHeight="1" x14ac:dyDescent="0.3"/>
    <row r="318" spans="1:38" s="252" customFormat="1" ht="13.5" customHeight="1" x14ac:dyDescent="0.3">
      <c r="A318" s="207"/>
      <c r="B318" s="207"/>
      <c r="C318" s="207"/>
      <c r="D318" s="207"/>
      <c r="E318" s="207"/>
      <c r="F318" s="207"/>
      <c r="G318" s="207"/>
      <c r="H318" s="207"/>
      <c r="I318" s="207"/>
      <c r="J318" s="207"/>
      <c r="K318" s="207"/>
      <c r="L318" s="207"/>
      <c r="M318" s="207"/>
      <c r="N318" s="207"/>
      <c r="O318" s="207"/>
      <c r="P318" s="207"/>
      <c r="Q318" s="207"/>
      <c r="R318" s="207"/>
      <c r="S318" s="207"/>
      <c r="T318" s="207"/>
      <c r="U318" s="207"/>
      <c r="V318" s="207"/>
      <c r="W318" s="207"/>
      <c r="X318" s="207"/>
      <c r="Y318" s="207"/>
      <c r="Z318" s="207"/>
      <c r="AA318" s="207"/>
      <c r="AB318" s="207"/>
      <c r="AC318" s="207"/>
      <c r="AD318" s="207"/>
      <c r="AE318" s="207"/>
      <c r="AF318" s="207"/>
      <c r="AG318" s="207"/>
      <c r="AH318" s="207"/>
      <c r="AI318" s="207"/>
      <c r="AJ318" s="207"/>
      <c r="AK318" s="207"/>
      <c r="AL318" s="207"/>
    </row>
    <row r="319" spans="1:38" ht="13.5" hidden="1" customHeight="1" x14ac:dyDescent="0.3"/>
    <row r="320" spans="1:38" ht="13.5" hidden="1" customHeight="1" x14ac:dyDescent="0.3"/>
    <row r="321" ht="13.5" hidden="1" customHeight="1" x14ac:dyDescent="0.3"/>
    <row r="322" ht="13.5" hidden="1" customHeight="1" x14ac:dyDescent="0.3"/>
    <row r="323" ht="13.5" hidden="1" customHeight="1" x14ac:dyDescent="0.3"/>
    <row r="324" ht="13.5" hidden="1" customHeight="1" x14ac:dyDescent="0.3"/>
    <row r="325" ht="13.5" hidden="1" customHeight="1" x14ac:dyDescent="0.3"/>
    <row r="326" ht="13.5" hidden="1" customHeight="1" x14ac:dyDescent="0.3"/>
    <row r="327" ht="13.5" hidden="1" customHeight="1" x14ac:dyDescent="0.3"/>
    <row r="328" ht="13.5" hidden="1" customHeight="1" x14ac:dyDescent="0.3"/>
    <row r="329" ht="13.5" hidden="1" customHeight="1" x14ac:dyDescent="0.3"/>
    <row r="330" ht="13.5" hidden="1" customHeight="1" x14ac:dyDescent="0.3"/>
    <row r="331" ht="13.5" hidden="1" customHeight="1" x14ac:dyDescent="0.3"/>
    <row r="332" ht="13.5" hidden="1" customHeight="1" x14ac:dyDescent="0.3"/>
    <row r="333" ht="13.5" hidden="1" customHeight="1" x14ac:dyDescent="0.3"/>
    <row r="334" ht="13.5" hidden="1" customHeight="1" x14ac:dyDescent="0.3"/>
    <row r="335" ht="18.75" x14ac:dyDescent="0.3"/>
    <row r="336" ht="14.25" customHeight="1" x14ac:dyDescent="0.3"/>
    <row r="337" ht="14.25" hidden="1" customHeight="1" thickBot="1" x14ac:dyDescent="0.35"/>
    <row r="338" ht="18.75" x14ac:dyDescent="0.3"/>
    <row r="339" ht="18.75" x14ac:dyDescent="0.3"/>
    <row r="340" ht="13.5" hidden="1" customHeight="1" x14ac:dyDescent="0.3"/>
    <row r="341" ht="13.5" hidden="1" customHeight="1" x14ac:dyDescent="0.3"/>
    <row r="342" ht="13.5" hidden="1" customHeight="1" x14ac:dyDescent="0.3"/>
    <row r="343" ht="13.5" hidden="1" customHeight="1" x14ac:dyDescent="0.3"/>
    <row r="344" ht="13.5" hidden="1" customHeight="1" x14ac:dyDescent="0.3"/>
    <row r="345" ht="13.5" hidden="1" customHeight="1" x14ac:dyDescent="0.3"/>
    <row r="346" ht="13.5" hidden="1" customHeight="1" x14ac:dyDescent="0.3"/>
    <row r="347" ht="13.5" hidden="1" customHeight="1" x14ac:dyDescent="0.3"/>
    <row r="348" ht="13.5" hidden="1" customHeight="1" x14ac:dyDescent="0.3"/>
    <row r="349" ht="13.5" hidden="1" customHeight="1" x14ac:dyDescent="0.3"/>
    <row r="350" ht="13.5" hidden="1" customHeight="1" x14ac:dyDescent="0.3"/>
    <row r="351" ht="13.5" hidden="1" customHeight="1" x14ac:dyDescent="0.3"/>
    <row r="352" ht="13.5" customHeight="1" x14ac:dyDescent="0.3"/>
    <row r="353" spans="1:38" s="252" customFormat="1" ht="13.5" customHeight="1" x14ac:dyDescent="0.3">
      <c r="A353" s="207"/>
      <c r="B353" s="207"/>
      <c r="C353" s="207"/>
      <c r="D353" s="207"/>
      <c r="E353" s="207"/>
      <c r="F353" s="207"/>
      <c r="G353" s="207"/>
      <c r="H353" s="207"/>
      <c r="I353" s="207"/>
      <c r="J353" s="207"/>
      <c r="K353" s="207"/>
      <c r="L353" s="207"/>
      <c r="M353" s="207"/>
      <c r="N353" s="207"/>
      <c r="O353" s="207"/>
      <c r="P353" s="207"/>
      <c r="Q353" s="207"/>
      <c r="R353" s="207"/>
      <c r="S353" s="207"/>
      <c r="T353" s="207"/>
      <c r="U353" s="207"/>
      <c r="V353" s="207"/>
      <c r="W353" s="207"/>
      <c r="X353" s="207"/>
      <c r="Y353" s="207"/>
      <c r="Z353" s="207"/>
      <c r="AA353" s="207"/>
      <c r="AB353" s="207"/>
      <c r="AC353" s="207"/>
      <c r="AD353" s="207"/>
      <c r="AE353" s="207"/>
      <c r="AF353" s="207"/>
      <c r="AG353" s="207"/>
      <c r="AH353" s="207"/>
      <c r="AI353" s="207"/>
      <c r="AJ353" s="207"/>
      <c r="AK353" s="207"/>
      <c r="AL353" s="207"/>
    </row>
    <row r="354" spans="1:38" ht="13.5" hidden="1" customHeight="1" x14ac:dyDescent="0.3"/>
    <row r="355" spans="1:38" ht="13.5" hidden="1" customHeight="1" x14ac:dyDescent="0.3"/>
    <row r="356" spans="1:38" ht="13.5" hidden="1" customHeight="1" x14ac:dyDescent="0.3"/>
    <row r="357" spans="1:38" ht="13.5" hidden="1" customHeight="1" x14ac:dyDescent="0.3"/>
    <row r="358" spans="1:38" ht="13.5" hidden="1" customHeight="1" x14ac:dyDescent="0.3"/>
    <row r="359" spans="1:38" ht="13.5" hidden="1" customHeight="1" x14ac:dyDescent="0.3"/>
    <row r="360" spans="1:38" ht="18.75" x14ac:dyDescent="0.3"/>
    <row r="361" spans="1:38" ht="14.25" customHeight="1" x14ac:dyDescent="0.3"/>
    <row r="362" spans="1:38" ht="14.25" hidden="1" customHeight="1" x14ac:dyDescent="0.3"/>
    <row r="363" spans="1:38" ht="18.75" x14ac:dyDescent="0.3"/>
    <row r="364" spans="1:38" ht="18.75" x14ac:dyDescent="0.3"/>
    <row r="365" spans="1:38" ht="18.75" hidden="1" x14ac:dyDescent="0.3"/>
    <row r="366" spans="1:38" ht="18.75" hidden="1" x14ac:dyDescent="0.3"/>
    <row r="367" spans="1:38" ht="18.75" hidden="1" x14ac:dyDescent="0.3"/>
    <row r="368" spans="1:38" ht="18.75" hidden="1" x14ac:dyDescent="0.3"/>
    <row r="369" ht="18.75" hidden="1" x14ac:dyDescent="0.3"/>
    <row r="370" ht="18.75" hidden="1" x14ac:dyDescent="0.3"/>
    <row r="371" ht="18.75" hidden="1" x14ac:dyDescent="0.3"/>
    <row r="372" ht="18.75" hidden="1" x14ac:dyDescent="0.3"/>
    <row r="373" ht="18.75" x14ac:dyDescent="0.3"/>
    <row r="374" ht="18.75" hidden="1" x14ac:dyDescent="0.3"/>
    <row r="375" ht="18.75" hidden="1" x14ac:dyDescent="0.3"/>
    <row r="376" ht="18.75" hidden="1" x14ac:dyDescent="0.3"/>
    <row r="377" ht="18.75" hidden="1" x14ac:dyDescent="0.3"/>
    <row r="378" ht="18.75" hidden="1" x14ac:dyDescent="0.3"/>
    <row r="379" ht="18.75" hidden="1" x14ac:dyDescent="0.3"/>
    <row r="380" ht="18.75" hidden="1" x14ac:dyDescent="0.3"/>
    <row r="381" ht="12" hidden="1" customHeight="1" x14ac:dyDescent="0.3"/>
    <row r="382" ht="12" hidden="1" customHeight="1" x14ac:dyDescent="0.3"/>
    <row r="383" ht="18.75" hidden="1" x14ac:dyDescent="0.3"/>
    <row r="384" ht="18.75" hidden="1" x14ac:dyDescent="0.3"/>
    <row r="385" spans="1:38" ht="18.75" x14ac:dyDescent="0.3"/>
    <row r="386" spans="1:38" ht="14.25" customHeight="1" x14ac:dyDescent="0.3"/>
    <row r="387" spans="1:38" ht="18.75" x14ac:dyDescent="0.3"/>
    <row r="388" spans="1:38" ht="18.75" x14ac:dyDescent="0.3"/>
    <row r="389" spans="1:38" ht="18.75" x14ac:dyDescent="0.3"/>
    <row r="390" spans="1:38" ht="18.75" x14ac:dyDescent="0.3"/>
    <row r="391" spans="1:38" ht="18.75" x14ac:dyDescent="0.3"/>
    <row r="392" spans="1:38" ht="18.75" x14ac:dyDescent="0.3"/>
    <row r="393" spans="1:38" ht="18.75" x14ac:dyDescent="0.3"/>
    <row r="394" spans="1:38" ht="18.75" x14ac:dyDescent="0.3"/>
    <row r="395" spans="1:38" ht="18.75" x14ac:dyDescent="0.3"/>
    <row r="396" spans="1:38" ht="18.75" x14ac:dyDescent="0.3"/>
    <row r="397" spans="1:38" ht="18.75" x14ac:dyDescent="0.3"/>
    <row r="398" spans="1:38" ht="18.75" x14ac:dyDescent="0.3"/>
    <row r="399" spans="1:38" ht="18.75" x14ac:dyDescent="0.3"/>
    <row r="400" spans="1:38" ht="18.75" x14ac:dyDescent="0.3">
      <c r="A400" s="220"/>
      <c r="B400" s="220"/>
      <c r="C400" s="220"/>
      <c r="D400" s="220"/>
      <c r="E400" s="220"/>
      <c r="F400" s="220"/>
      <c r="G400" s="220"/>
      <c r="H400" s="220"/>
      <c r="I400" s="220"/>
      <c r="J400" s="220"/>
      <c r="K400" s="220"/>
      <c r="L400" s="220"/>
      <c r="M400" s="220"/>
      <c r="N400" s="220"/>
      <c r="O400" s="220"/>
      <c r="P400" s="220"/>
      <c r="Q400" s="220"/>
      <c r="R400" s="220"/>
      <c r="S400" s="220"/>
      <c r="T400" s="220"/>
      <c r="U400" s="220"/>
      <c r="V400" s="220"/>
      <c r="W400" s="220"/>
      <c r="X400" s="220"/>
      <c r="Y400" s="220"/>
      <c r="Z400" s="220"/>
      <c r="AA400" s="220"/>
      <c r="AB400" s="220"/>
      <c r="AC400" s="220"/>
      <c r="AD400" s="220"/>
      <c r="AE400" s="220"/>
      <c r="AF400" s="220"/>
      <c r="AG400" s="220"/>
      <c r="AH400" s="220"/>
      <c r="AI400" s="220"/>
      <c r="AJ400" s="220"/>
      <c r="AK400" s="220"/>
      <c r="AL400" s="220"/>
    </row>
    <row r="401" spans="1:38" ht="18.75" x14ac:dyDescent="0.3">
      <c r="A401" s="220"/>
      <c r="B401" s="220"/>
      <c r="C401" s="220"/>
      <c r="D401" s="220"/>
      <c r="E401" s="220"/>
      <c r="F401" s="220"/>
      <c r="G401" s="220"/>
      <c r="H401" s="220"/>
      <c r="I401" s="220"/>
      <c r="J401" s="220"/>
      <c r="K401" s="220"/>
      <c r="L401" s="220"/>
      <c r="M401" s="220"/>
      <c r="N401" s="220"/>
      <c r="O401" s="220"/>
      <c r="P401" s="220"/>
      <c r="Q401" s="220"/>
      <c r="R401" s="220"/>
      <c r="S401" s="220"/>
      <c r="T401" s="220"/>
      <c r="U401" s="220"/>
      <c r="V401" s="220"/>
      <c r="W401" s="220"/>
      <c r="X401" s="220"/>
      <c r="Y401" s="220"/>
      <c r="Z401" s="220"/>
      <c r="AA401" s="220"/>
      <c r="AB401" s="220"/>
      <c r="AC401" s="220"/>
      <c r="AD401" s="220"/>
      <c r="AE401" s="220"/>
      <c r="AF401" s="220"/>
      <c r="AG401" s="220"/>
      <c r="AH401" s="220"/>
      <c r="AI401" s="220"/>
      <c r="AJ401" s="220"/>
      <c r="AK401" s="220"/>
      <c r="AL401" s="220"/>
    </row>
    <row r="402" spans="1:38" ht="18.75" x14ac:dyDescent="0.3">
      <c r="A402" s="220"/>
      <c r="B402" s="220"/>
      <c r="C402" s="220"/>
      <c r="D402" s="220"/>
      <c r="E402" s="220"/>
      <c r="F402" s="220"/>
      <c r="G402" s="220"/>
      <c r="H402" s="220"/>
      <c r="I402" s="220"/>
      <c r="J402" s="220"/>
      <c r="K402" s="220"/>
      <c r="L402" s="220"/>
      <c r="M402" s="220"/>
      <c r="N402" s="220"/>
      <c r="O402" s="220"/>
      <c r="P402" s="220"/>
      <c r="Q402" s="220"/>
      <c r="R402" s="220"/>
      <c r="S402" s="220"/>
      <c r="T402" s="220"/>
      <c r="U402" s="220"/>
      <c r="V402" s="220"/>
      <c r="W402" s="220"/>
      <c r="X402" s="220"/>
      <c r="Y402" s="220"/>
      <c r="Z402" s="220"/>
      <c r="AA402" s="220"/>
      <c r="AB402" s="220"/>
      <c r="AC402" s="220"/>
      <c r="AD402" s="220"/>
      <c r="AE402" s="220"/>
      <c r="AF402" s="220"/>
      <c r="AG402" s="220"/>
      <c r="AH402" s="220"/>
      <c r="AI402" s="220"/>
      <c r="AJ402" s="220"/>
      <c r="AK402" s="220"/>
      <c r="AL402" s="220"/>
    </row>
    <row r="403" spans="1:38" ht="18.75" x14ac:dyDescent="0.3">
      <c r="A403" s="220"/>
      <c r="B403" s="220"/>
      <c r="C403" s="220"/>
      <c r="D403" s="220"/>
      <c r="E403" s="220"/>
      <c r="F403" s="220"/>
      <c r="G403" s="220"/>
      <c r="H403" s="220"/>
      <c r="I403" s="220"/>
      <c r="J403" s="220"/>
      <c r="K403" s="220"/>
      <c r="L403" s="220"/>
      <c r="M403" s="220"/>
      <c r="N403" s="220"/>
      <c r="O403" s="220"/>
      <c r="P403" s="220"/>
      <c r="Q403" s="220"/>
      <c r="R403" s="220"/>
      <c r="S403" s="220"/>
      <c r="T403" s="220"/>
      <c r="U403" s="220"/>
      <c r="V403" s="220"/>
      <c r="W403" s="220"/>
      <c r="X403" s="220"/>
      <c r="Y403" s="220"/>
      <c r="Z403" s="220"/>
      <c r="AA403" s="220"/>
      <c r="AB403" s="220"/>
      <c r="AC403" s="220"/>
      <c r="AD403" s="220"/>
      <c r="AE403" s="220"/>
      <c r="AF403" s="220"/>
      <c r="AG403" s="220"/>
      <c r="AH403" s="220"/>
      <c r="AI403" s="220"/>
      <c r="AJ403" s="220"/>
      <c r="AK403" s="220"/>
      <c r="AL403" s="220"/>
    </row>
    <row r="404" spans="1:38" ht="18.75" x14ac:dyDescent="0.3">
      <c r="A404" s="220"/>
      <c r="B404" s="220"/>
      <c r="C404" s="220"/>
      <c r="D404" s="220"/>
      <c r="E404" s="220"/>
      <c r="F404" s="220"/>
      <c r="G404" s="220"/>
      <c r="H404" s="220"/>
      <c r="I404" s="220"/>
      <c r="J404" s="220"/>
      <c r="K404" s="220"/>
      <c r="L404" s="220"/>
      <c r="M404" s="220"/>
      <c r="N404" s="220"/>
      <c r="O404" s="220"/>
      <c r="P404" s="220"/>
      <c r="Q404" s="220"/>
      <c r="R404" s="220"/>
      <c r="S404" s="220"/>
      <c r="T404" s="220"/>
      <c r="U404" s="220"/>
      <c r="V404" s="220"/>
      <c r="W404" s="220"/>
      <c r="X404" s="220"/>
      <c r="Y404" s="220"/>
      <c r="Z404" s="220"/>
      <c r="AA404" s="220"/>
      <c r="AB404" s="220"/>
      <c r="AC404" s="220"/>
      <c r="AD404" s="220"/>
      <c r="AE404" s="220"/>
      <c r="AF404" s="220"/>
      <c r="AG404" s="220"/>
      <c r="AH404" s="220"/>
      <c r="AI404" s="220"/>
      <c r="AJ404" s="220"/>
      <c r="AK404" s="220"/>
      <c r="AL404" s="220"/>
    </row>
    <row r="405" spans="1:38" ht="18.75" x14ac:dyDescent="0.3">
      <c r="A405" s="220"/>
      <c r="B405" s="220"/>
      <c r="C405" s="220"/>
      <c r="D405" s="220"/>
      <c r="E405" s="220"/>
      <c r="F405" s="220"/>
      <c r="G405" s="220"/>
      <c r="H405" s="220"/>
      <c r="I405" s="220"/>
      <c r="J405" s="220"/>
      <c r="K405" s="220"/>
      <c r="L405" s="220"/>
      <c r="M405" s="220"/>
      <c r="N405" s="220"/>
      <c r="O405" s="220"/>
      <c r="P405" s="220"/>
      <c r="Q405" s="220"/>
      <c r="R405" s="220"/>
      <c r="S405" s="220"/>
      <c r="T405" s="220"/>
      <c r="U405" s="220"/>
      <c r="V405" s="220"/>
      <c r="W405" s="220"/>
      <c r="X405" s="220"/>
      <c r="Y405" s="220"/>
      <c r="Z405" s="220"/>
      <c r="AA405" s="220"/>
      <c r="AB405" s="220"/>
      <c r="AC405" s="220"/>
      <c r="AD405" s="220"/>
      <c r="AE405" s="220"/>
      <c r="AF405" s="220"/>
      <c r="AG405" s="220"/>
      <c r="AH405" s="220"/>
      <c r="AI405" s="220"/>
      <c r="AJ405" s="220"/>
      <c r="AK405" s="220"/>
      <c r="AL405" s="220"/>
    </row>
    <row r="406" spans="1:38" ht="18.75" x14ac:dyDescent="0.3">
      <c r="A406" s="220"/>
      <c r="B406" s="220"/>
      <c r="C406" s="220"/>
      <c r="D406" s="220"/>
      <c r="E406" s="220"/>
      <c r="F406" s="220"/>
      <c r="G406" s="220"/>
      <c r="H406" s="220"/>
      <c r="I406" s="220"/>
      <c r="J406" s="220"/>
      <c r="K406" s="220"/>
      <c r="L406" s="220"/>
      <c r="M406" s="220"/>
      <c r="N406" s="220"/>
      <c r="O406" s="220"/>
      <c r="P406" s="220"/>
      <c r="Q406" s="220"/>
      <c r="R406" s="220"/>
      <c r="S406" s="220"/>
      <c r="T406" s="220"/>
      <c r="U406" s="220"/>
      <c r="V406" s="220"/>
      <c r="W406" s="220"/>
      <c r="X406" s="220"/>
      <c r="Y406" s="220"/>
      <c r="Z406" s="220"/>
      <c r="AA406" s="220"/>
      <c r="AB406" s="220"/>
      <c r="AC406" s="220"/>
      <c r="AD406" s="220"/>
      <c r="AE406" s="220"/>
      <c r="AF406" s="220"/>
      <c r="AG406" s="220"/>
      <c r="AH406" s="220"/>
      <c r="AI406" s="220"/>
      <c r="AJ406" s="220"/>
      <c r="AK406" s="220"/>
      <c r="AL406" s="220"/>
    </row>
    <row r="407" spans="1:38" ht="18.75" x14ac:dyDescent="0.3">
      <c r="A407" s="220"/>
      <c r="B407" s="220"/>
      <c r="C407" s="220"/>
      <c r="D407" s="220"/>
      <c r="E407" s="220"/>
      <c r="F407" s="220"/>
      <c r="G407" s="220"/>
      <c r="H407" s="220"/>
      <c r="I407" s="220"/>
      <c r="J407" s="220"/>
      <c r="K407" s="220"/>
      <c r="L407" s="220"/>
      <c r="M407" s="220"/>
      <c r="N407" s="220"/>
      <c r="O407" s="220"/>
      <c r="P407" s="220"/>
      <c r="Q407" s="220"/>
      <c r="R407" s="220"/>
      <c r="S407" s="220"/>
      <c r="T407" s="220"/>
      <c r="U407" s="220"/>
      <c r="V407" s="220"/>
      <c r="W407" s="220"/>
      <c r="X407" s="220"/>
      <c r="Y407" s="220"/>
      <c r="Z407" s="220"/>
      <c r="AA407" s="220"/>
      <c r="AB407" s="220"/>
      <c r="AC407" s="220"/>
      <c r="AD407" s="220"/>
      <c r="AE407" s="220"/>
      <c r="AF407" s="220"/>
      <c r="AG407" s="220"/>
      <c r="AH407" s="220"/>
      <c r="AI407" s="220"/>
      <c r="AJ407" s="220"/>
      <c r="AK407" s="220"/>
      <c r="AL407" s="220"/>
    </row>
    <row r="408" spans="1:38" ht="18.75" x14ac:dyDescent="0.3">
      <c r="A408" s="220"/>
      <c r="B408" s="220"/>
      <c r="C408" s="220"/>
      <c r="D408" s="220"/>
      <c r="E408" s="220"/>
      <c r="F408" s="220"/>
      <c r="G408" s="220"/>
      <c r="H408" s="220"/>
      <c r="I408" s="220"/>
      <c r="J408" s="220"/>
      <c r="K408" s="220"/>
      <c r="L408" s="220"/>
      <c r="M408" s="220"/>
      <c r="N408" s="220"/>
      <c r="O408" s="220"/>
      <c r="P408" s="220"/>
      <c r="Q408" s="220"/>
      <c r="R408" s="220"/>
      <c r="S408" s="220"/>
      <c r="T408" s="220"/>
      <c r="U408" s="220"/>
      <c r="V408" s="220"/>
      <c r="W408" s="220"/>
      <c r="X408" s="220"/>
      <c r="Y408" s="220"/>
      <c r="Z408" s="220"/>
      <c r="AA408" s="220"/>
      <c r="AB408" s="220"/>
      <c r="AC408" s="220"/>
      <c r="AD408" s="220"/>
      <c r="AE408" s="220"/>
      <c r="AF408" s="220"/>
      <c r="AG408" s="220"/>
      <c r="AH408" s="220"/>
      <c r="AI408" s="220"/>
      <c r="AJ408" s="220"/>
      <c r="AK408" s="220"/>
      <c r="AL408" s="220"/>
    </row>
    <row r="409" spans="1:38" ht="18.75" x14ac:dyDescent="0.3">
      <c r="A409" s="220"/>
      <c r="B409" s="220"/>
      <c r="C409" s="220"/>
      <c r="D409" s="220"/>
      <c r="E409" s="220"/>
      <c r="F409" s="220"/>
      <c r="G409" s="220"/>
      <c r="H409" s="220"/>
      <c r="I409" s="220"/>
      <c r="J409" s="220"/>
      <c r="K409" s="220"/>
      <c r="L409" s="220"/>
      <c r="M409" s="220"/>
      <c r="N409" s="220"/>
      <c r="O409" s="220"/>
      <c r="P409" s="220"/>
      <c r="Q409" s="220"/>
      <c r="R409" s="220"/>
      <c r="S409" s="220"/>
      <c r="T409" s="220"/>
      <c r="U409" s="220"/>
      <c r="V409" s="220"/>
      <c r="W409" s="220"/>
      <c r="X409" s="220"/>
      <c r="Y409" s="220"/>
      <c r="Z409" s="220"/>
      <c r="AA409" s="220"/>
      <c r="AB409" s="220"/>
      <c r="AC409" s="220"/>
      <c r="AD409" s="220"/>
      <c r="AE409" s="220"/>
      <c r="AF409" s="220"/>
      <c r="AG409" s="220"/>
      <c r="AH409" s="220"/>
      <c r="AI409" s="220"/>
      <c r="AJ409" s="220"/>
      <c r="AK409" s="220"/>
      <c r="AL409" s="220"/>
    </row>
    <row r="410" spans="1:38" ht="18.75" x14ac:dyDescent="0.3">
      <c r="A410" s="220"/>
      <c r="B410" s="220"/>
      <c r="C410" s="220"/>
      <c r="D410" s="220"/>
      <c r="E410" s="220"/>
      <c r="F410" s="220"/>
      <c r="G410" s="220"/>
      <c r="H410" s="220"/>
      <c r="I410" s="220"/>
      <c r="J410" s="220"/>
      <c r="K410" s="220"/>
      <c r="L410" s="220"/>
      <c r="M410" s="220"/>
      <c r="N410" s="220"/>
      <c r="O410" s="220"/>
      <c r="P410" s="220"/>
      <c r="Q410" s="220"/>
      <c r="R410" s="220"/>
      <c r="S410" s="220"/>
      <c r="T410" s="220"/>
      <c r="U410" s="220"/>
      <c r="V410" s="220"/>
      <c r="W410" s="220"/>
      <c r="X410" s="220"/>
      <c r="Y410" s="220"/>
      <c r="Z410" s="220"/>
      <c r="AA410" s="220"/>
      <c r="AB410" s="220"/>
      <c r="AC410" s="220"/>
      <c r="AD410" s="220"/>
      <c r="AE410" s="220"/>
      <c r="AF410" s="220"/>
      <c r="AG410" s="220"/>
      <c r="AH410" s="220"/>
      <c r="AI410" s="220"/>
      <c r="AJ410" s="220"/>
      <c r="AK410" s="220"/>
      <c r="AL410" s="220"/>
    </row>
    <row r="411" spans="1:38" ht="18.75" x14ac:dyDescent="0.3">
      <c r="A411" s="220"/>
      <c r="B411" s="220"/>
      <c r="C411" s="220"/>
      <c r="D411" s="220"/>
      <c r="E411" s="220"/>
      <c r="F411" s="220"/>
      <c r="G411" s="220"/>
      <c r="H411" s="220"/>
      <c r="I411" s="220"/>
      <c r="J411" s="220"/>
      <c r="K411" s="220"/>
      <c r="L411" s="220"/>
      <c r="M411" s="220"/>
      <c r="N411" s="220"/>
      <c r="O411" s="220"/>
      <c r="P411" s="220"/>
      <c r="Q411" s="220"/>
      <c r="R411" s="220"/>
      <c r="S411" s="220"/>
      <c r="T411" s="220"/>
      <c r="U411" s="220"/>
      <c r="V411" s="220"/>
      <c r="W411" s="220"/>
      <c r="X411" s="220"/>
      <c r="Y411" s="220"/>
      <c r="Z411" s="220"/>
      <c r="AA411" s="220"/>
      <c r="AB411" s="220"/>
      <c r="AC411" s="220"/>
      <c r="AD411" s="220"/>
      <c r="AE411" s="220"/>
      <c r="AF411" s="220"/>
      <c r="AG411" s="220"/>
      <c r="AH411" s="220"/>
      <c r="AI411" s="220"/>
      <c r="AJ411" s="220"/>
      <c r="AK411" s="220"/>
      <c r="AL411" s="220"/>
    </row>
    <row r="412" spans="1:38" ht="18.75" x14ac:dyDescent="0.3">
      <c r="A412" s="220"/>
      <c r="B412" s="220"/>
      <c r="C412" s="220"/>
      <c r="D412" s="220"/>
      <c r="E412" s="220"/>
      <c r="F412" s="220"/>
      <c r="G412" s="220"/>
      <c r="H412" s="220"/>
      <c r="I412" s="220"/>
      <c r="J412" s="220"/>
      <c r="K412" s="220"/>
      <c r="L412" s="220"/>
      <c r="M412" s="220"/>
      <c r="N412" s="220"/>
      <c r="O412" s="220"/>
      <c r="P412" s="220"/>
      <c r="Q412" s="220"/>
      <c r="R412" s="220"/>
      <c r="S412" s="220"/>
      <c r="T412" s="220"/>
      <c r="U412" s="220"/>
      <c r="V412" s="220"/>
      <c r="W412" s="220"/>
      <c r="X412" s="220"/>
      <c r="Y412" s="220"/>
      <c r="Z412" s="220"/>
      <c r="AA412" s="220"/>
      <c r="AB412" s="220"/>
      <c r="AC412" s="220"/>
      <c r="AD412" s="220"/>
      <c r="AE412" s="220"/>
      <c r="AF412" s="220"/>
      <c r="AG412" s="220"/>
      <c r="AH412" s="220"/>
      <c r="AI412" s="220"/>
      <c r="AJ412" s="220"/>
      <c r="AK412" s="220"/>
      <c r="AL412" s="220"/>
    </row>
    <row r="413" spans="1:38" ht="18.75" x14ac:dyDescent="0.3">
      <c r="A413" s="220"/>
      <c r="B413" s="220"/>
      <c r="C413" s="220"/>
      <c r="D413" s="220"/>
      <c r="E413" s="220"/>
      <c r="F413" s="220"/>
      <c r="G413" s="220"/>
      <c r="H413" s="220"/>
      <c r="I413" s="220"/>
      <c r="J413" s="220"/>
      <c r="K413" s="220"/>
      <c r="L413" s="220"/>
      <c r="M413" s="220"/>
      <c r="N413" s="220"/>
      <c r="O413" s="220"/>
      <c r="P413" s="220"/>
      <c r="Q413" s="220"/>
      <c r="R413" s="220"/>
      <c r="S413" s="220"/>
      <c r="T413" s="220"/>
      <c r="U413" s="220"/>
      <c r="V413" s="220"/>
      <c r="W413" s="220"/>
      <c r="X413" s="220"/>
      <c r="Y413" s="220"/>
      <c r="Z413" s="220"/>
      <c r="AA413" s="220"/>
      <c r="AB413" s="220"/>
      <c r="AC413" s="220"/>
      <c r="AD413" s="220"/>
      <c r="AE413" s="220"/>
      <c r="AF413" s="220"/>
      <c r="AG413" s="220"/>
      <c r="AH413" s="220"/>
      <c r="AI413" s="220"/>
      <c r="AJ413" s="220"/>
      <c r="AK413" s="220"/>
      <c r="AL413" s="220"/>
    </row>
    <row r="414" spans="1:38" ht="18.75" x14ac:dyDescent="0.3">
      <c r="A414" s="220"/>
      <c r="B414" s="220"/>
      <c r="C414" s="220"/>
      <c r="D414" s="220"/>
      <c r="E414" s="220"/>
      <c r="F414" s="220"/>
      <c r="G414" s="220"/>
      <c r="H414" s="220"/>
      <c r="I414" s="220"/>
      <c r="J414" s="220"/>
      <c r="K414" s="220"/>
      <c r="L414" s="220"/>
      <c r="M414" s="220"/>
      <c r="N414" s="220"/>
      <c r="O414" s="220"/>
      <c r="P414" s="220"/>
      <c r="Q414" s="220"/>
      <c r="R414" s="220"/>
      <c r="S414" s="220"/>
      <c r="T414" s="220"/>
      <c r="U414" s="220"/>
      <c r="V414" s="220"/>
      <c r="W414" s="220"/>
      <c r="X414" s="220"/>
      <c r="Y414" s="220"/>
      <c r="Z414" s="220"/>
      <c r="AA414" s="220"/>
      <c r="AB414" s="220"/>
      <c r="AC414" s="220"/>
      <c r="AD414" s="220"/>
      <c r="AE414" s="220"/>
      <c r="AF414" s="220"/>
      <c r="AG414" s="220"/>
      <c r="AH414" s="220"/>
      <c r="AI414" s="220"/>
      <c r="AJ414" s="220"/>
      <c r="AK414" s="220"/>
      <c r="AL414" s="220"/>
    </row>
    <row r="415" spans="1:38" ht="18.75" x14ac:dyDescent="0.3">
      <c r="A415" s="220"/>
      <c r="B415" s="220"/>
      <c r="C415" s="220"/>
      <c r="D415" s="220"/>
      <c r="E415" s="220"/>
      <c r="F415" s="220"/>
      <c r="G415" s="220"/>
      <c r="H415" s="220"/>
      <c r="I415" s="220"/>
      <c r="J415" s="220"/>
      <c r="K415" s="220"/>
      <c r="L415" s="220"/>
      <c r="M415" s="220"/>
      <c r="N415" s="220"/>
      <c r="O415" s="220"/>
      <c r="P415" s="220"/>
      <c r="Q415" s="220"/>
      <c r="R415" s="220"/>
      <c r="S415" s="220"/>
      <c r="T415" s="220"/>
      <c r="U415" s="220"/>
      <c r="V415" s="220"/>
      <c r="W415" s="220"/>
      <c r="X415" s="220"/>
      <c r="Y415" s="220"/>
      <c r="Z415" s="220"/>
      <c r="AA415" s="220"/>
      <c r="AB415" s="220"/>
      <c r="AC415" s="220"/>
      <c r="AD415" s="220"/>
      <c r="AE415" s="220"/>
      <c r="AF415" s="220"/>
      <c r="AG415" s="220"/>
      <c r="AH415" s="220"/>
      <c r="AI415" s="220"/>
      <c r="AJ415" s="220"/>
      <c r="AK415" s="220"/>
      <c r="AL415" s="220"/>
    </row>
    <row r="416" spans="1:38" ht="18.75" x14ac:dyDescent="0.3">
      <c r="A416" s="220"/>
      <c r="B416" s="220"/>
      <c r="C416" s="220"/>
      <c r="D416" s="220"/>
      <c r="E416" s="220"/>
      <c r="F416" s="220"/>
      <c r="G416" s="220"/>
      <c r="H416" s="220"/>
      <c r="I416" s="220"/>
      <c r="J416" s="220"/>
      <c r="K416" s="220"/>
      <c r="L416" s="220"/>
      <c r="M416" s="220"/>
      <c r="N416" s="220"/>
      <c r="O416" s="220"/>
      <c r="P416" s="220"/>
      <c r="Q416" s="220"/>
      <c r="R416" s="220"/>
      <c r="S416" s="220"/>
      <c r="T416" s="220"/>
      <c r="U416" s="220"/>
      <c r="V416" s="220"/>
      <c r="W416" s="220"/>
      <c r="X416" s="220"/>
      <c r="Y416" s="220"/>
      <c r="Z416" s="220"/>
      <c r="AA416" s="220"/>
      <c r="AB416" s="220"/>
      <c r="AC416" s="220"/>
      <c r="AD416" s="220"/>
      <c r="AE416" s="220"/>
      <c r="AF416" s="220"/>
      <c r="AG416" s="220"/>
      <c r="AH416" s="220"/>
      <c r="AI416" s="220"/>
      <c r="AJ416" s="220"/>
      <c r="AK416" s="220"/>
      <c r="AL416" s="220"/>
    </row>
    <row r="417" spans="1:38" ht="18.75" x14ac:dyDescent="0.3">
      <c r="A417" s="220"/>
      <c r="B417" s="220"/>
      <c r="C417" s="220"/>
      <c r="D417" s="220"/>
      <c r="E417" s="220"/>
      <c r="F417" s="220"/>
      <c r="G417" s="220"/>
      <c r="H417" s="220"/>
      <c r="I417" s="220"/>
      <c r="J417" s="220"/>
      <c r="K417" s="220"/>
      <c r="L417" s="220"/>
      <c r="M417" s="220"/>
      <c r="N417" s="220"/>
      <c r="O417" s="220"/>
      <c r="P417" s="220"/>
      <c r="Q417" s="220"/>
      <c r="R417" s="220"/>
      <c r="S417" s="220"/>
      <c r="T417" s="220"/>
      <c r="U417" s="220"/>
      <c r="V417" s="220"/>
      <c r="W417" s="220"/>
      <c r="X417" s="220"/>
      <c r="Y417" s="220"/>
      <c r="Z417" s="220"/>
      <c r="AA417" s="220"/>
      <c r="AB417" s="220"/>
      <c r="AC417" s="220"/>
      <c r="AD417" s="220"/>
      <c r="AE417" s="220"/>
      <c r="AF417" s="220"/>
      <c r="AG417" s="220"/>
      <c r="AH417" s="220"/>
      <c r="AI417" s="220"/>
      <c r="AJ417" s="220"/>
      <c r="AK417" s="220"/>
      <c r="AL417" s="220"/>
    </row>
    <row r="418" spans="1:38" ht="18.75" hidden="1" x14ac:dyDescent="0.3">
      <c r="A418" s="220"/>
      <c r="B418" s="220"/>
      <c r="C418" s="220"/>
      <c r="D418" s="220"/>
      <c r="E418" s="220"/>
      <c r="F418" s="220"/>
      <c r="G418" s="220"/>
      <c r="H418" s="220"/>
      <c r="I418" s="220"/>
      <c r="J418" s="220"/>
      <c r="K418" s="220"/>
      <c r="L418" s="220"/>
      <c r="M418" s="220"/>
      <c r="N418" s="220"/>
      <c r="O418" s="220"/>
      <c r="P418" s="220"/>
      <c r="Q418" s="220"/>
      <c r="R418" s="220"/>
      <c r="S418" s="220"/>
      <c r="T418" s="220"/>
      <c r="U418" s="220"/>
      <c r="V418" s="220"/>
      <c r="W418" s="220"/>
      <c r="X418" s="220"/>
      <c r="Y418" s="220"/>
      <c r="Z418" s="220"/>
      <c r="AA418" s="220"/>
      <c r="AB418" s="220"/>
      <c r="AC418" s="220"/>
      <c r="AD418" s="220"/>
      <c r="AE418" s="220"/>
      <c r="AF418" s="220"/>
      <c r="AG418" s="220"/>
      <c r="AH418" s="220"/>
      <c r="AI418" s="220"/>
      <c r="AJ418" s="220"/>
      <c r="AK418" s="220"/>
      <c r="AL418" s="220"/>
    </row>
    <row r="419" spans="1:38" ht="18.75" hidden="1" x14ac:dyDescent="0.3">
      <c r="A419" s="220"/>
      <c r="B419" s="220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20"/>
      <c r="Q419" s="220"/>
      <c r="R419" s="220"/>
      <c r="S419" s="220"/>
      <c r="T419" s="220"/>
      <c r="U419" s="220"/>
      <c r="V419" s="220"/>
      <c r="W419" s="220"/>
      <c r="X419" s="220"/>
      <c r="Y419" s="220"/>
      <c r="Z419" s="220"/>
      <c r="AA419" s="220"/>
      <c r="AB419" s="220"/>
      <c r="AC419" s="220"/>
      <c r="AD419" s="220"/>
      <c r="AE419" s="220"/>
      <c r="AF419" s="220"/>
      <c r="AG419" s="220"/>
      <c r="AH419" s="220"/>
      <c r="AI419" s="220"/>
      <c r="AJ419" s="220"/>
      <c r="AK419" s="220"/>
      <c r="AL419" s="220"/>
    </row>
    <row r="420" spans="1:38" ht="18.75" hidden="1" x14ac:dyDescent="0.3">
      <c r="A420" s="220"/>
      <c r="B420" s="220"/>
      <c r="C420" s="220"/>
      <c r="D420" s="220"/>
      <c r="E420" s="220"/>
      <c r="F420" s="220"/>
      <c r="G420" s="220"/>
      <c r="H420" s="220"/>
      <c r="I420" s="220"/>
      <c r="J420" s="220"/>
      <c r="K420" s="220"/>
      <c r="L420" s="220"/>
      <c r="M420" s="220"/>
      <c r="N420" s="220"/>
      <c r="O420" s="220"/>
      <c r="P420" s="220"/>
      <c r="Q420" s="220"/>
      <c r="R420" s="220"/>
      <c r="S420" s="220"/>
      <c r="T420" s="220"/>
      <c r="U420" s="220"/>
      <c r="V420" s="220"/>
      <c r="W420" s="220"/>
      <c r="X420" s="220"/>
      <c r="Y420" s="220"/>
      <c r="Z420" s="220"/>
      <c r="AA420" s="220"/>
      <c r="AB420" s="220"/>
      <c r="AC420" s="220"/>
      <c r="AD420" s="220"/>
      <c r="AE420" s="220"/>
      <c r="AF420" s="220"/>
      <c r="AG420" s="220"/>
      <c r="AH420" s="220"/>
      <c r="AI420" s="220"/>
      <c r="AJ420" s="220"/>
      <c r="AK420" s="220"/>
      <c r="AL420" s="220"/>
    </row>
    <row r="421" spans="1:38" ht="18.75" hidden="1" x14ac:dyDescent="0.3">
      <c r="A421" s="220"/>
      <c r="B421" s="220"/>
      <c r="C421" s="220"/>
      <c r="D421" s="220"/>
      <c r="E421" s="220"/>
      <c r="F421" s="220"/>
      <c r="G421" s="220"/>
      <c r="H421" s="220"/>
      <c r="I421" s="220"/>
      <c r="J421" s="220"/>
      <c r="K421" s="220"/>
      <c r="L421" s="220"/>
      <c r="M421" s="220"/>
      <c r="N421" s="220"/>
      <c r="O421" s="220"/>
      <c r="P421" s="220"/>
      <c r="Q421" s="220"/>
      <c r="R421" s="220"/>
      <c r="S421" s="220"/>
      <c r="T421" s="220"/>
      <c r="U421" s="220"/>
      <c r="V421" s="220"/>
      <c r="W421" s="220"/>
      <c r="X421" s="220"/>
      <c r="Y421" s="220"/>
      <c r="Z421" s="220"/>
      <c r="AA421" s="220"/>
      <c r="AB421" s="220"/>
      <c r="AC421" s="220"/>
      <c r="AD421" s="220"/>
      <c r="AE421" s="220"/>
      <c r="AF421" s="220"/>
      <c r="AG421" s="220"/>
      <c r="AH421" s="220"/>
      <c r="AI421" s="220"/>
      <c r="AJ421" s="220"/>
      <c r="AK421" s="220"/>
      <c r="AL421" s="220"/>
    </row>
    <row r="422" spans="1:38" ht="18.75" hidden="1" x14ac:dyDescent="0.3">
      <c r="A422" s="220"/>
      <c r="B422" s="220"/>
      <c r="C422" s="220"/>
      <c r="D422" s="220"/>
      <c r="E422" s="220"/>
      <c r="F422" s="220"/>
      <c r="G422" s="220"/>
      <c r="H422" s="220"/>
      <c r="I422" s="220"/>
      <c r="J422" s="220"/>
      <c r="K422" s="220"/>
      <c r="L422" s="220"/>
      <c r="M422" s="220"/>
      <c r="N422" s="220"/>
      <c r="O422" s="220"/>
      <c r="P422" s="220"/>
      <c r="Q422" s="220"/>
      <c r="R422" s="220"/>
      <c r="S422" s="220"/>
      <c r="T422" s="220"/>
      <c r="U422" s="220"/>
      <c r="V422" s="220"/>
      <c r="W422" s="220"/>
      <c r="X422" s="220"/>
      <c r="Y422" s="220"/>
      <c r="Z422" s="220"/>
      <c r="AA422" s="220"/>
      <c r="AB422" s="220"/>
      <c r="AC422" s="220"/>
      <c r="AD422" s="220"/>
      <c r="AE422" s="220"/>
      <c r="AF422" s="220"/>
      <c r="AG422" s="220"/>
      <c r="AH422" s="220"/>
      <c r="AI422" s="220"/>
      <c r="AJ422" s="220"/>
      <c r="AK422" s="220"/>
      <c r="AL422" s="220"/>
    </row>
    <row r="423" spans="1:38" ht="18.75" hidden="1" x14ac:dyDescent="0.3">
      <c r="A423" s="220"/>
      <c r="B423" s="220"/>
      <c r="C423" s="220"/>
      <c r="D423" s="220"/>
      <c r="E423" s="220"/>
      <c r="F423" s="220"/>
      <c r="G423" s="220"/>
      <c r="H423" s="220"/>
      <c r="I423" s="220"/>
      <c r="J423" s="220"/>
      <c r="K423" s="220"/>
      <c r="L423" s="220"/>
      <c r="M423" s="220"/>
      <c r="N423" s="220"/>
      <c r="O423" s="220"/>
      <c r="P423" s="220"/>
      <c r="Q423" s="220"/>
      <c r="R423" s="220"/>
      <c r="S423" s="220"/>
      <c r="T423" s="220"/>
      <c r="U423" s="220"/>
      <c r="V423" s="220"/>
      <c r="W423" s="220"/>
      <c r="X423" s="220"/>
      <c r="Y423" s="220"/>
      <c r="Z423" s="220"/>
      <c r="AA423" s="220"/>
      <c r="AB423" s="220"/>
      <c r="AC423" s="220"/>
      <c r="AD423" s="220"/>
      <c r="AE423" s="220"/>
      <c r="AF423" s="220"/>
      <c r="AG423" s="220"/>
      <c r="AH423" s="220"/>
      <c r="AI423" s="220"/>
      <c r="AJ423" s="220"/>
      <c r="AK423" s="220"/>
      <c r="AL423" s="220"/>
    </row>
    <row r="424" spans="1:38" ht="18.75" x14ac:dyDescent="0.3">
      <c r="A424" s="220"/>
      <c r="B424" s="220"/>
      <c r="C424" s="220"/>
      <c r="D424" s="220"/>
      <c r="E424" s="220"/>
      <c r="F424" s="220"/>
      <c r="G424" s="220"/>
      <c r="H424" s="220"/>
      <c r="I424" s="220"/>
      <c r="J424" s="220"/>
      <c r="K424" s="220"/>
      <c r="L424" s="220"/>
      <c r="M424" s="220"/>
      <c r="N424" s="220"/>
      <c r="O424" s="220"/>
      <c r="P424" s="220"/>
      <c r="Q424" s="220"/>
      <c r="R424" s="220"/>
      <c r="S424" s="220"/>
      <c r="T424" s="220"/>
      <c r="U424" s="220"/>
      <c r="V424" s="220"/>
      <c r="W424" s="220"/>
      <c r="X424" s="220"/>
      <c r="Y424" s="220"/>
      <c r="Z424" s="220"/>
      <c r="AA424" s="220"/>
      <c r="AB424" s="220"/>
      <c r="AC424" s="220"/>
      <c r="AD424" s="220"/>
      <c r="AE424" s="220"/>
      <c r="AF424" s="220"/>
      <c r="AG424" s="220"/>
      <c r="AH424" s="220"/>
      <c r="AI424" s="220"/>
      <c r="AJ424" s="220"/>
      <c r="AK424" s="220"/>
      <c r="AL424" s="220"/>
    </row>
    <row r="425" spans="1:38" ht="18.75" x14ac:dyDescent="0.3">
      <c r="A425" s="220"/>
      <c r="B425" s="220"/>
      <c r="C425" s="220"/>
      <c r="D425" s="220"/>
      <c r="E425" s="220"/>
      <c r="F425" s="220"/>
      <c r="G425" s="220"/>
      <c r="H425" s="220"/>
      <c r="I425" s="220"/>
      <c r="J425" s="220"/>
      <c r="K425" s="220"/>
      <c r="L425" s="220"/>
      <c r="M425" s="220"/>
      <c r="N425" s="220"/>
      <c r="O425" s="220"/>
      <c r="P425" s="220"/>
      <c r="Q425" s="220"/>
      <c r="R425" s="220"/>
      <c r="S425" s="220"/>
      <c r="T425" s="220"/>
      <c r="U425" s="220"/>
      <c r="V425" s="220"/>
      <c r="W425" s="220"/>
      <c r="X425" s="220"/>
      <c r="Y425" s="220"/>
      <c r="Z425" s="220"/>
      <c r="AA425" s="220"/>
      <c r="AB425" s="220"/>
      <c r="AC425" s="220"/>
      <c r="AD425" s="220"/>
      <c r="AE425" s="220"/>
      <c r="AF425" s="220"/>
      <c r="AG425" s="220"/>
      <c r="AH425" s="220"/>
      <c r="AI425" s="220"/>
      <c r="AJ425" s="220"/>
      <c r="AK425" s="220"/>
      <c r="AL425" s="220"/>
    </row>
    <row r="426" spans="1:38" ht="18.75" x14ac:dyDescent="0.3">
      <c r="A426" s="220"/>
      <c r="B426" s="220"/>
      <c r="C426" s="220"/>
      <c r="D426" s="220"/>
      <c r="E426" s="220"/>
      <c r="F426" s="220"/>
      <c r="G426" s="220"/>
      <c r="H426" s="220"/>
      <c r="I426" s="220"/>
      <c r="J426" s="220"/>
      <c r="K426" s="220"/>
      <c r="L426" s="220"/>
      <c r="M426" s="220"/>
      <c r="N426" s="220"/>
      <c r="O426" s="220"/>
      <c r="P426" s="220"/>
      <c r="Q426" s="220"/>
      <c r="R426" s="220"/>
      <c r="S426" s="220"/>
      <c r="T426" s="220"/>
      <c r="U426" s="220"/>
      <c r="V426" s="220"/>
      <c r="W426" s="220"/>
      <c r="X426" s="220"/>
      <c r="Y426" s="220"/>
      <c r="Z426" s="220"/>
      <c r="AA426" s="220"/>
      <c r="AB426" s="220"/>
      <c r="AC426" s="220"/>
      <c r="AD426" s="220"/>
      <c r="AE426" s="220"/>
      <c r="AF426" s="220"/>
      <c r="AG426" s="220"/>
      <c r="AH426" s="220"/>
      <c r="AI426" s="220"/>
      <c r="AJ426" s="220"/>
      <c r="AK426" s="220"/>
      <c r="AL426" s="220"/>
    </row>
    <row r="427" spans="1:38" ht="18.75" x14ac:dyDescent="0.3">
      <c r="A427" s="220"/>
      <c r="B427" s="220"/>
      <c r="C427" s="220"/>
      <c r="D427" s="220"/>
      <c r="E427" s="220"/>
      <c r="F427" s="220"/>
      <c r="G427" s="220"/>
      <c r="H427" s="220"/>
      <c r="I427" s="220"/>
      <c r="J427" s="220"/>
      <c r="K427" s="220"/>
      <c r="L427" s="220"/>
      <c r="M427" s="220"/>
      <c r="N427" s="220"/>
      <c r="O427" s="220"/>
      <c r="P427" s="220"/>
      <c r="Q427" s="220"/>
      <c r="R427" s="220"/>
      <c r="S427" s="220"/>
      <c r="T427" s="220"/>
      <c r="U427" s="220"/>
      <c r="V427" s="220"/>
      <c r="W427" s="220"/>
      <c r="X427" s="220"/>
      <c r="Y427" s="220"/>
      <c r="Z427" s="220"/>
      <c r="AA427" s="220"/>
      <c r="AB427" s="220"/>
      <c r="AC427" s="220"/>
      <c r="AD427" s="220"/>
      <c r="AE427" s="220"/>
      <c r="AF427" s="220"/>
      <c r="AG427" s="220"/>
      <c r="AH427" s="220"/>
      <c r="AI427" s="220"/>
      <c r="AJ427" s="220"/>
      <c r="AK427" s="220"/>
      <c r="AL427" s="220"/>
    </row>
    <row r="428" spans="1:38" ht="18.75" x14ac:dyDescent="0.3">
      <c r="A428" s="220"/>
      <c r="B428" s="220"/>
      <c r="C428" s="220"/>
      <c r="D428" s="220"/>
      <c r="E428" s="220"/>
      <c r="F428" s="220"/>
      <c r="G428" s="220"/>
      <c r="H428" s="220"/>
      <c r="I428" s="220"/>
      <c r="J428" s="220"/>
      <c r="K428" s="220"/>
      <c r="L428" s="220"/>
      <c r="M428" s="220"/>
      <c r="N428" s="220"/>
      <c r="O428" s="220"/>
      <c r="P428" s="220"/>
      <c r="Q428" s="220"/>
      <c r="R428" s="220"/>
      <c r="S428" s="220"/>
      <c r="T428" s="220"/>
      <c r="U428" s="220"/>
      <c r="V428" s="220"/>
      <c r="W428" s="220"/>
      <c r="X428" s="220"/>
      <c r="Y428" s="220"/>
      <c r="Z428" s="220"/>
      <c r="AA428" s="220"/>
      <c r="AB428" s="220"/>
      <c r="AC428" s="220"/>
      <c r="AD428" s="220"/>
      <c r="AE428" s="220"/>
      <c r="AF428" s="220"/>
      <c r="AG428" s="220"/>
      <c r="AH428" s="220"/>
      <c r="AI428" s="220"/>
      <c r="AJ428" s="220"/>
      <c r="AK428" s="220"/>
      <c r="AL428" s="220"/>
    </row>
    <row r="429" spans="1:38" ht="18.75" x14ac:dyDescent="0.3">
      <c r="A429" s="220"/>
      <c r="B429" s="220"/>
      <c r="C429" s="220"/>
      <c r="D429" s="220"/>
      <c r="E429" s="220"/>
      <c r="F429" s="220"/>
      <c r="G429" s="220"/>
      <c r="H429" s="220"/>
      <c r="I429" s="220"/>
      <c r="J429" s="220"/>
      <c r="K429" s="220"/>
      <c r="L429" s="220"/>
      <c r="M429" s="220"/>
      <c r="N429" s="220"/>
      <c r="O429" s="220"/>
      <c r="P429" s="220"/>
      <c r="Q429" s="220"/>
      <c r="R429" s="220"/>
      <c r="S429" s="220"/>
      <c r="T429" s="220"/>
      <c r="U429" s="220"/>
      <c r="V429" s="220"/>
      <c r="W429" s="220"/>
      <c r="X429" s="220"/>
      <c r="Y429" s="220"/>
      <c r="Z429" s="220"/>
      <c r="AA429" s="220"/>
      <c r="AB429" s="220"/>
      <c r="AC429" s="220"/>
      <c r="AD429" s="220"/>
      <c r="AE429" s="220"/>
      <c r="AF429" s="220"/>
      <c r="AG429" s="220"/>
      <c r="AH429" s="220"/>
      <c r="AI429" s="220"/>
      <c r="AJ429" s="220"/>
      <c r="AK429" s="220"/>
      <c r="AL429" s="220"/>
    </row>
    <row r="430" spans="1:38" ht="18.75" x14ac:dyDescent="0.3">
      <c r="A430" s="220"/>
      <c r="B430" s="220"/>
      <c r="C430" s="220"/>
      <c r="D430" s="220"/>
      <c r="E430" s="220"/>
      <c r="F430" s="220"/>
      <c r="G430" s="220"/>
      <c r="H430" s="220"/>
      <c r="I430" s="220"/>
      <c r="J430" s="220"/>
      <c r="K430" s="220"/>
      <c r="L430" s="220"/>
      <c r="M430" s="220"/>
      <c r="N430" s="220"/>
      <c r="O430" s="220"/>
      <c r="P430" s="220"/>
      <c r="Q430" s="220"/>
      <c r="R430" s="220"/>
      <c r="S430" s="220"/>
      <c r="T430" s="220"/>
      <c r="U430" s="220"/>
      <c r="V430" s="220"/>
      <c r="W430" s="220"/>
      <c r="X430" s="220"/>
      <c r="Y430" s="220"/>
      <c r="Z430" s="220"/>
      <c r="AA430" s="220"/>
      <c r="AB430" s="220"/>
      <c r="AC430" s="220"/>
      <c r="AD430" s="220"/>
      <c r="AE430" s="220"/>
      <c r="AF430" s="220"/>
      <c r="AG430" s="220"/>
      <c r="AH430" s="220"/>
      <c r="AI430" s="220"/>
      <c r="AJ430" s="220"/>
      <c r="AK430" s="220"/>
      <c r="AL430" s="220"/>
    </row>
    <row r="431" spans="1:38" ht="18.75" x14ac:dyDescent="0.3">
      <c r="A431" s="220"/>
      <c r="B431" s="220"/>
      <c r="C431" s="220"/>
      <c r="D431" s="220"/>
      <c r="E431" s="220"/>
      <c r="F431" s="220"/>
      <c r="G431" s="220"/>
      <c r="H431" s="220"/>
      <c r="I431" s="220"/>
      <c r="J431" s="220"/>
      <c r="K431" s="220"/>
      <c r="L431" s="220"/>
      <c r="M431" s="220"/>
      <c r="N431" s="220"/>
      <c r="O431" s="220"/>
      <c r="P431" s="220"/>
      <c r="Q431" s="220"/>
      <c r="R431" s="220"/>
      <c r="S431" s="220"/>
      <c r="T431" s="220"/>
      <c r="U431" s="220"/>
      <c r="V431" s="220"/>
      <c r="W431" s="220"/>
      <c r="X431" s="220"/>
      <c r="Y431" s="220"/>
      <c r="Z431" s="220"/>
      <c r="AA431" s="220"/>
      <c r="AB431" s="220"/>
      <c r="AC431" s="220"/>
      <c r="AD431" s="220"/>
      <c r="AE431" s="220"/>
      <c r="AF431" s="220"/>
      <c r="AG431" s="220"/>
      <c r="AH431" s="220"/>
      <c r="AI431" s="220"/>
      <c r="AJ431" s="220"/>
      <c r="AK431" s="220"/>
      <c r="AL431" s="220"/>
    </row>
    <row r="432" spans="1:38" ht="18.75" x14ac:dyDescent="0.3">
      <c r="A432" s="220"/>
      <c r="B432" s="220"/>
      <c r="C432" s="220"/>
      <c r="D432" s="220"/>
      <c r="E432" s="220"/>
      <c r="F432" s="220"/>
      <c r="G432" s="220"/>
      <c r="H432" s="220"/>
      <c r="I432" s="220"/>
      <c r="J432" s="220"/>
      <c r="K432" s="220"/>
      <c r="L432" s="220"/>
      <c r="M432" s="220"/>
      <c r="N432" s="220"/>
      <c r="O432" s="220"/>
      <c r="P432" s="220"/>
      <c r="Q432" s="220"/>
      <c r="R432" s="220"/>
      <c r="S432" s="220"/>
      <c r="T432" s="220"/>
      <c r="U432" s="220"/>
      <c r="V432" s="220"/>
      <c r="W432" s="220"/>
      <c r="X432" s="220"/>
      <c r="Y432" s="220"/>
      <c r="Z432" s="220"/>
      <c r="AA432" s="220"/>
      <c r="AB432" s="220"/>
      <c r="AC432" s="220"/>
      <c r="AD432" s="220"/>
      <c r="AE432" s="220"/>
      <c r="AF432" s="220"/>
      <c r="AG432" s="220"/>
      <c r="AH432" s="220"/>
      <c r="AI432" s="220"/>
      <c r="AJ432" s="220"/>
      <c r="AK432" s="220"/>
      <c r="AL432" s="220"/>
    </row>
    <row r="433" spans="1:38" ht="18.75" x14ac:dyDescent="0.3">
      <c r="A433" s="220"/>
      <c r="B433" s="220"/>
      <c r="C433" s="220"/>
      <c r="D433" s="220"/>
      <c r="E433" s="220"/>
      <c r="F433" s="220"/>
      <c r="G433" s="220"/>
      <c r="H433" s="220"/>
      <c r="I433" s="220"/>
      <c r="J433" s="220"/>
      <c r="K433" s="220"/>
      <c r="L433" s="220"/>
      <c r="M433" s="220"/>
      <c r="N433" s="220"/>
      <c r="O433" s="220"/>
      <c r="P433" s="220"/>
      <c r="Q433" s="220"/>
      <c r="R433" s="220"/>
      <c r="S433" s="220"/>
      <c r="T433" s="220"/>
      <c r="U433" s="220"/>
      <c r="V433" s="220"/>
      <c r="W433" s="220"/>
      <c r="X433" s="220"/>
      <c r="Y433" s="220"/>
      <c r="Z433" s="220"/>
      <c r="AA433" s="220"/>
      <c r="AB433" s="220"/>
      <c r="AC433" s="220"/>
      <c r="AD433" s="220"/>
      <c r="AE433" s="220"/>
      <c r="AF433" s="220"/>
      <c r="AG433" s="220"/>
      <c r="AH433" s="220"/>
      <c r="AI433" s="220"/>
      <c r="AJ433" s="220"/>
      <c r="AK433" s="220"/>
      <c r="AL433" s="220"/>
    </row>
    <row r="434" spans="1:38" ht="18.75" x14ac:dyDescent="0.3">
      <c r="A434" s="220"/>
      <c r="B434" s="220"/>
      <c r="C434" s="220"/>
      <c r="D434" s="220"/>
      <c r="E434" s="220"/>
      <c r="F434" s="220"/>
      <c r="G434" s="220"/>
      <c r="H434" s="220"/>
      <c r="I434" s="220"/>
      <c r="J434" s="220"/>
      <c r="K434" s="220"/>
      <c r="L434" s="220"/>
      <c r="M434" s="220"/>
      <c r="N434" s="220"/>
      <c r="O434" s="220"/>
      <c r="P434" s="220"/>
      <c r="Q434" s="220"/>
      <c r="R434" s="220"/>
      <c r="S434" s="220"/>
      <c r="T434" s="220"/>
      <c r="U434" s="220"/>
      <c r="V434" s="220"/>
      <c r="W434" s="220"/>
      <c r="X434" s="220"/>
      <c r="Y434" s="220"/>
      <c r="Z434" s="220"/>
      <c r="AA434" s="220"/>
      <c r="AB434" s="220"/>
      <c r="AC434" s="220"/>
      <c r="AD434" s="220"/>
      <c r="AE434" s="220"/>
      <c r="AF434" s="220"/>
      <c r="AG434" s="220"/>
      <c r="AH434" s="220"/>
      <c r="AI434" s="220"/>
      <c r="AJ434" s="220"/>
      <c r="AK434" s="220"/>
      <c r="AL434" s="220"/>
    </row>
    <row r="435" spans="1:38" ht="18.75" x14ac:dyDescent="0.3">
      <c r="A435" s="220"/>
      <c r="B435" s="220"/>
      <c r="C435" s="220"/>
      <c r="D435" s="220"/>
      <c r="E435" s="220"/>
      <c r="F435" s="220"/>
      <c r="G435" s="220"/>
      <c r="H435" s="220"/>
      <c r="I435" s="220"/>
      <c r="J435" s="220"/>
      <c r="K435" s="220"/>
      <c r="L435" s="220"/>
      <c r="M435" s="220"/>
      <c r="N435" s="220"/>
      <c r="O435" s="220"/>
      <c r="P435" s="220"/>
      <c r="Q435" s="220"/>
      <c r="R435" s="220"/>
      <c r="S435" s="220"/>
      <c r="T435" s="220"/>
      <c r="U435" s="220"/>
      <c r="V435" s="220"/>
      <c r="W435" s="220"/>
      <c r="X435" s="220"/>
      <c r="Y435" s="220"/>
      <c r="Z435" s="220"/>
      <c r="AA435" s="220"/>
      <c r="AB435" s="220"/>
      <c r="AC435" s="220"/>
      <c r="AD435" s="220"/>
      <c r="AE435" s="220"/>
      <c r="AF435" s="220"/>
      <c r="AG435" s="220"/>
      <c r="AH435" s="220"/>
      <c r="AI435" s="220"/>
      <c r="AJ435" s="220"/>
      <c r="AK435" s="220"/>
      <c r="AL435" s="220"/>
    </row>
    <row r="436" spans="1:38" ht="18.75" x14ac:dyDescent="0.3">
      <c r="A436" s="220"/>
      <c r="B436" s="220"/>
      <c r="C436" s="220"/>
      <c r="D436" s="220"/>
      <c r="E436" s="220"/>
      <c r="F436" s="220"/>
      <c r="G436" s="220"/>
      <c r="H436" s="220"/>
      <c r="I436" s="220"/>
      <c r="J436" s="220"/>
      <c r="K436" s="220"/>
      <c r="L436" s="220"/>
      <c r="M436" s="220"/>
      <c r="N436" s="220"/>
      <c r="O436" s="220"/>
      <c r="P436" s="220"/>
      <c r="Q436" s="220"/>
      <c r="R436" s="220"/>
      <c r="S436" s="220"/>
      <c r="T436" s="220"/>
      <c r="U436" s="220"/>
      <c r="V436" s="220"/>
      <c r="W436" s="220"/>
      <c r="X436" s="220"/>
      <c r="Y436" s="220"/>
      <c r="Z436" s="220"/>
      <c r="AA436" s="220"/>
      <c r="AB436" s="220"/>
      <c r="AC436" s="220"/>
      <c r="AD436" s="220"/>
      <c r="AE436" s="220"/>
      <c r="AF436" s="220"/>
      <c r="AG436" s="220"/>
      <c r="AH436" s="220"/>
      <c r="AI436" s="220"/>
      <c r="AJ436" s="220"/>
      <c r="AK436" s="220"/>
      <c r="AL436" s="220"/>
    </row>
    <row r="437" spans="1:38" ht="18.75" x14ac:dyDescent="0.3">
      <c r="A437" s="220"/>
      <c r="B437" s="220"/>
      <c r="C437" s="220"/>
      <c r="D437" s="220"/>
      <c r="E437" s="220"/>
      <c r="F437" s="220"/>
      <c r="G437" s="220"/>
      <c r="H437" s="220"/>
      <c r="I437" s="220"/>
      <c r="J437" s="220"/>
      <c r="K437" s="220"/>
      <c r="L437" s="220"/>
      <c r="M437" s="220"/>
      <c r="N437" s="220"/>
      <c r="O437" s="220"/>
      <c r="P437" s="220"/>
      <c r="Q437" s="220"/>
      <c r="R437" s="220"/>
      <c r="S437" s="220"/>
      <c r="T437" s="220"/>
      <c r="U437" s="220"/>
      <c r="V437" s="220"/>
      <c r="W437" s="220"/>
      <c r="X437" s="220"/>
      <c r="Y437" s="220"/>
      <c r="Z437" s="220"/>
      <c r="AA437" s="220"/>
      <c r="AB437" s="220"/>
      <c r="AC437" s="220"/>
      <c r="AD437" s="220"/>
      <c r="AE437" s="220"/>
      <c r="AF437" s="220"/>
      <c r="AG437" s="220"/>
      <c r="AH437" s="220"/>
      <c r="AI437" s="220"/>
      <c r="AJ437" s="220"/>
      <c r="AK437" s="220"/>
      <c r="AL437" s="220"/>
    </row>
    <row r="438" spans="1:38" ht="18.75" x14ac:dyDescent="0.3">
      <c r="A438" s="220"/>
      <c r="B438" s="220"/>
      <c r="C438" s="220"/>
      <c r="D438" s="220"/>
      <c r="E438" s="220"/>
      <c r="F438" s="220"/>
      <c r="G438" s="220"/>
      <c r="H438" s="220"/>
      <c r="I438" s="220"/>
      <c r="J438" s="220"/>
      <c r="K438" s="220"/>
      <c r="L438" s="220"/>
      <c r="M438" s="220"/>
      <c r="N438" s="220"/>
      <c r="O438" s="220"/>
      <c r="P438" s="220"/>
      <c r="Q438" s="220"/>
      <c r="R438" s="220"/>
      <c r="S438" s="220"/>
      <c r="T438" s="220"/>
      <c r="U438" s="220"/>
      <c r="V438" s="220"/>
      <c r="W438" s="220"/>
      <c r="X438" s="220"/>
      <c r="Y438" s="220"/>
      <c r="Z438" s="220"/>
      <c r="AA438" s="220"/>
      <c r="AB438" s="220"/>
      <c r="AC438" s="220"/>
      <c r="AD438" s="220"/>
      <c r="AE438" s="220"/>
      <c r="AF438" s="220"/>
      <c r="AG438" s="220"/>
      <c r="AH438" s="220"/>
      <c r="AI438" s="220"/>
      <c r="AJ438" s="220"/>
      <c r="AK438" s="220"/>
      <c r="AL438" s="220"/>
    </row>
    <row r="439" spans="1:38" ht="18.75" x14ac:dyDescent="0.3">
      <c r="A439" s="220"/>
      <c r="B439" s="220"/>
      <c r="C439" s="220"/>
      <c r="D439" s="220"/>
      <c r="E439" s="220"/>
      <c r="F439" s="220"/>
      <c r="G439" s="220"/>
      <c r="H439" s="220"/>
      <c r="I439" s="220"/>
      <c r="J439" s="220"/>
      <c r="K439" s="220"/>
      <c r="L439" s="220"/>
      <c r="M439" s="220"/>
      <c r="N439" s="220"/>
      <c r="O439" s="220"/>
      <c r="P439" s="220"/>
      <c r="Q439" s="220"/>
      <c r="R439" s="220"/>
      <c r="S439" s="220"/>
      <c r="T439" s="220"/>
      <c r="U439" s="220"/>
      <c r="V439" s="220"/>
      <c r="W439" s="220"/>
      <c r="X439" s="220"/>
      <c r="Y439" s="220"/>
      <c r="Z439" s="220"/>
      <c r="AA439" s="220"/>
      <c r="AB439" s="220"/>
      <c r="AC439" s="220"/>
      <c r="AD439" s="220"/>
      <c r="AE439" s="220"/>
      <c r="AF439" s="220"/>
      <c r="AG439" s="220"/>
      <c r="AH439" s="220"/>
      <c r="AI439" s="220"/>
      <c r="AJ439" s="220"/>
      <c r="AK439" s="220"/>
      <c r="AL439" s="220"/>
    </row>
    <row r="440" spans="1:38" ht="18.75" x14ac:dyDescent="0.3">
      <c r="A440" s="220"/>
      <c r="B440" s="220"/>
      <c r="C440" s="220"/>
      <c r="D440" s="220"/>
      <c r="E440" s="220"/>
      <c r="F440" s="220"/>
      <c r="G440" s="220"/>
      <c r="H440" s="220"/>
      <c r="I440" s="220"/>
      <c r="J440" s="220"/>
      <c r="K440" s="220"/>
      <c r="L440" s="220"/>
      <c r="M440" s="220"/>
      <c r="N440" s="220"/>
      <c r="O440" s="220"/>
      <c r="P440" s="220"/>
      <c r="Q440" s="220"/>
      <c r="R440" s="220"/>
      <c r="S440" s="220"/>
      <c r="T440" s="220"/>
      <c r="U440" s="220"/>
      <c r="V440" s="220"/>
      <c r="W440" s="220"/>
      <c r="X440" s="220"/>
      <c r="Y440" s="220"/>
      <c r="Z440" s="220"/>
      <c r="AA440" s="220"/>
      <c r="AB440" s="220"/>
      <c r="AC440" s="220"/>
      <c r="AD440" s="220"/>
      <c r="AE440" s="220"/>
      <c r="AF440" s="220"/>
      <c r="AG440" s="220"/>
      <c r="AH440" s="220"/>
      <c r="AI440" s="220"/>
      <c r="AJ440" s="220"/>
      <c r="AK440" s="220"/>
      <c r="AL440" s="220"/>
    </row>
    <row r="441" spans="1:38" ht="18.75" x14ac:dyDescent="0.3">
      <c r="A441" s="220"/>
      <c r="B441" s="220"/>
      <c r="C441" s="220"/>
      <c r="D441" s="220"/>
      <c r="E441" s="220"/>
      <c r="F441" s="220"/>
      <c r="G441" s="220"/>
      <c r="H441" s="220"/>
      <c r="I441" s="220"/>
      <c r="J441" s="220"/>
      <c r="K441" s="220"/>
      <c r="L441" s="220"/>
      <c r="M441" s="220"/>
      <c r="N441" s="220"/>
      <c r="O441" s="220"/>
      <c r="P441" s="220"/>
      <c r="Q441" s="220"/>
      <c r="R441" s="220"/>
      <c r="S441" s="220"/>
      <c r="T441" s="220"/>
      <c r="U441" s="220"/>
      <c r="V441" s="220"/>
      <c r="W441" s="220"/>
      <c r="X441" s="220"/>
      <c r="Y441" s="220"/>
      <c r="Z441" s="220"/>
      <c r="AA441" s="220"/>
      <c r="AB441" s="220"/>
      <c r="AC441" s="220"/>
      <c r="AD441" s="220"/>
      <c r="AE441" s="220"/>
      <c r="AF441" s="220"/>
      <c r="AG441" s="220"/>
      <c r="AH441" s="220"/>
      <c r="AI441" s="220"/>
      <c r="AJ441" s="220"/>
      <c r="AK441" s="220"/>
      <c r="AL441" s="220"/>
    </row>
    <row r="442" spans="1:38" ht="18.75" x14ac:dyDescent="0.3">
      <c r="A442" s="220"/>
      <c r="B442" s="220"/>
      <c r="C442" s="220"/>
      <c r="D442" s="220"/>
      <c r="E442" s="220"/>
      <c r="F442" s="220"/>
      <c r="G442" s="220"/>
      <c r="H442" s="220"/>
      <c r="I442" s="220"/>
      <c r="J442" s="220"/>
      <c r="K442" s="220"/>
      <c r="L442" s="220"/>
      <c r="M442" s="220"/>
      <c r="N442" s="220"/>
      <c r="O442" s="220"/>
      <c r="P442" s="220"/>
      <c r="Q442" s="220"/>
      <c r="R442" s="220"/>
      <c r="S442" s="220"/>
      <c r="T442" s="220"/>
      <c r="U442" s="220"/>
      <c r="V442" s="220"/>
      <c r="W442" s="220"/>
      <c r="X442" s="220"/>
      <c r="Y442" s="220"/>
      <c r="Z442" s="220"/>
      <c r="AA442" s="220"/>
      <c r="AB442" s="220"/>
      <c r="AC442" s="220"/>
      <c r="AD442" s="220"/>
      <c r="AE442" s="220"/>
      <c r="AF442" s="220"/>
      <c r="AG442" s="220"/>
      <c r="AH442" s="220"/>
      <c r="AI442" s="220"/>
      <c r="AJ442" s="220"/>
      <c r="AK442" s="220"/>
      <c r="AL442" s="220"/>
    </row>
    <row r="443" spans="1:38" ht="18.75" x14ac:dyDescent="0.3">
      <c r="A443" s="220"/>
      <c r="B443" s="220"/>
      <c r="C443" s="220"/>
      <c r="D443" s="220"/>
      <c r="E443" s="220"/>
      <c r="F443" s="220"/>
      <c r="G443" s="220"/>
      <c r="H443" s="220"/>
      <c r="I443" s="220"/>
      <c r="J443" s="220"/>
      <c r="K443" s="220"/>
      <c r="L443" s="220"/>
      <c r="M443" s="220"/>
      <c r="N443" s="220"/>
      <c r="O443" s="220"/>
      <c r="P443" s="220"/>
      <c r="Q443" s="220"/>
      <c r="R443" s="220"/>
      <c r="S443" s="220"/>
      <c r="T443" s="220"/>
      <c r="U443" s="220"/>
      <c r="V443" s="220"/>
      <c r="W443" s="220"/>
      <c r="X443" s="220"/>
      <c r="Y443" s="220"/>
      <c r="Z443" s="220"/>
      <c r="AA443" s="220"/>
      <c r="AB443" s="220"/>
      <c r="AC443" s="220"/>
      <c r="AD443" s="220"/>
      <c r="AE443" s="220"/>
      <c r="AF443" s="220"/>
      <c r="AG443" s="220"/>
      <c r="AH443" s="220"/>
      <c r="AI443" s="220"/>
      <c r="AJ443" s="220"/>
      <c r="AK443" s="220"/>
      <c r="AL443" s="220"/>
    </row>
    <row r="444" spans="1:38" ht="18.75" x14ac:dyDescent="0.3">
      <c r="A444" s="220"/>
      <c r="B444" s="220"/>
      <c r="C444" s="220"/>
      <c r="D444" s="220"/>
      <c r="E444" s="220"/>
      <c r="F444" s="220"/>
      <c r="G444" s="220"/>
      <c r="H444" s="220"/>
      <c r="I444" s="220"/>
      <c r="J444" s="220"/>
      <c r="K444" s="220"/>
      <c r="L444" s="220"/>
      <c r="M444" s="220"/>
      <c r="N444" s="220"/>
      <c r="O444" s="220"/>
      <c r="P444" s="220"/>
      <c r="Q444" s="220"/>
      <c r="R444" s="220"/>
      <c r="S444" s="220"/>
      <c r="T444" s="220"/>
      <c r="U444" s="220"/>
      <c r="V444" s="220"/>
      <c r="W444" s="220"/>
      <c r="X444" s="220"/>
      <c r="Y444" s="220"/>
      <c r="Z444" s="220"/>
      <c r="AA444" s="220"/>
      <c r="AB444" s="220"/>
      <c r="AC444" s="220"/>
      <c r="AD444" s="220"/>
      <c r="AE444" s="220"/>
      <c r="AF444" s="220"/>
      <c r="AG444" s="220"/>
      <c r="AH444" s="220"/>
      <c r="AI444" s="220"/>
      <c r="AJ444" s="220"/>
      <c r="AK444" s="220"/>
      <c r="AL444" s="220"/>
    </row>
    <row r="445" spans="1:38" ht="18.75" x14ac:dyDescent="0.3">
      <c r="A445" s="220"/>
      <c r="B445" s="220"/>
      <c r="C445" s="220"/>
      <c r="D445" s="220"/>
      <c r="E445" s="220"/>
      <c r="F445" s="220"/>
      <c r="G445" s="220"/>
      <c r="H445" s="220"/>
      <c r="I445" s="220"/>
      <c r="J445" s="220"/>
      <c r="K445" s="220"/>
      <c r="L445" s="220"/>
      <c r="M445" s="220"/>
      <c r="N445" s="220"/>
      <c r="O445" s="220"/>
      <c r="P445" s="220"/>
      <c r="Q445" s="220"/>
      <c r="R445" s="220"/>
      <c r="S445" s="220"/>
      <c r="T445" s="220"/>
      <c r="U445" s="220"/>
      <c r="V445" s="220"/>
      <c r="W445" s="220"/>
      <c r="X445" s="220"/>
      <c r="Y445" s="220"/>
      <c r="Z445" s="220"/>
      <c r="AA445" s="220"/>
      <c r="AB445" s="220"/>
      <c r="AC445" s="220"/>
      <c r="AD445" s="220"/>
      <c r="AE445" s="220"/>
      <c r="AF445" s="220"/>
      <c r="AG445" s="220"/>
      <c r="AH445" s="220"/>
      <c r="AI445" s="220"/>
      <c r="AJ445" s="220"/>
      <c r="AK445" s="220"/>
      <c r="AL445" s="220"/>
    </row>
    <row r="446" spans="1:38" ht="18.75" x14ac:dyDescent="0.3">
      <c r="A446" s="220"/>
      <c r="B446" s="220"/>
      <c r="C446" s="220"/>
      <c r="D446" s="220"/>
      <c r="E446" s="220"/>
      <c r="F446" s="220"/>
      <c r="G446" s="220"/>
      <c r="H446" s="220"/>
      <c r="I446" s="220"/>
      <c r="J446" s="220"/>
      <c r="K446" s="220"/>
      <c r="L446" s="220"/>
      <c r="M446" s="220"/>
      <c r="N446" s="220"/>
      <c r="O446" s="220"/>
      <c r="P446" s="220"/>
      <c r="Q446" s="220"/>
      <c r="R446" s="220"/>
      <c r="S446" s="220"/>
      <c r="T446" s="220"/>
      <c r="U446" s="220"/>
      <c r="V446" s="220"/>
      <c r="W446" s="220"/>
      <c r="X446" s="220"/>
      <c r="Y446" s="220"/>
      <c r="Z446" s="220"/>
      <c r="AA446" s="220"/>
      <c r="AB446" s="220"/>
      <c r="AC446" s="220"/>
      <c r="AD446" s="220"/>
      <c r="AE446" s="220"/>
      <c r="AF446" s="220"/>
      <c r="AG446" s="220"/>
      <c r="AH446" s="220"/>
      <c r="AI446" s="220"/>
      <c r="AJ446" s="220"/>
      <c r="AK446" s="220"/>
      <c r="AL446" s="220"/>
    </row>
    <row r="447" spans="1:38" ht="13.5" customHeight="1" x14ac:dyDescent="0.3">
      <c r="A447" s="220"/>
      <c r="B447" s="220"/>
      <c r="C447" s="220"/>
      <c r="D447" s="220"/>
      <c r="E447" s="220"/>
      <c r="F447" s="220"/>
      <c r="G447" s="220"/>
      <c r="H447" s="220"/>
      <c r="I447" s="220"/>
      <c r="J447" s="220"/>
      <c r="K447" s="220"/>
      <c r="L447" s="220"/>
      <c r="M447" s="220"/>
      <c r="N447" s="220"/>
      <c r="O447" s="220"/>
      <c r="P447" s="220"/>
      <c r="Q447" s="220"/>
      <c r="R447" s="220"/>
      <c r="S447" s="220"/>
      <c r="T447" s="220"/>
      <c r="U447" s="220"/>
      <c r="V447" s="220"/>
      <c r="W447" s="220"/>
      <c r="X447" s="220"/>
      <c r="Y447" s="220"/>
      <c r="Z447" s="220"/>
      <c r="AA447" s="220"/>
      <c r="AB447" s="220"/>
      <c r="AC447" s="220"/>
      <c r="AD447" s="220"/>
      <c r="AE447" s="220"/>
      <c r="AF447" s="220"/>
      <c r="AG447" s="220"/>
      <c r="AH447" s="220"/>
      <c r="AI447" s="220"/>
      <c r="AJ447" s="220"/>
      <c r="AK447" s="220"/>
      <c r="AL447" s="220"/>
    </row>
    <row r="448" spans="1:38" ht="13.5" customHeight="1" x14ac:dyDescent="0.3">
      <c r="A448" s="220"/>
      <c r="B448" s="220"/>
      <c r="C448" s="220"/>
      <c r="D448" s="220"/>
      <c r="E448" s="220"/>
      <c r="F448" s="220"/>
      <c r="G448" s="220"/>
      <c r="H448" s="220"/>
      <c r="I448" s="220"/>
      <c r="J448" s="220"/>
      <c r="K448" s="220"/>
      <c r="L448" s="220"/>
      <c r="M448" s="220"/>
      <c r="N448" s="220"/>
      <c r="O448" s="220"/>
      <c r="P448" s="220"/>
      <c r="Q448" s="220"/>
      <c r="R448" s="220"/>
      <c r="S448" s="220"/>
      <c r="T448" s="220"/>
      <c r="U448" s="220"/>
      <c r="V448" s="220"/>
      <c r="W448" s="220"/>
      <c r="X448" s="220"/>
      <c r="Y448" s="220"/>
      <c r="Z448" s="220"/>
      <c r="AA448" s="220"/>
      <c r="AB448" s="220"/>
      <c r="AC448" s="220"/>
      <c r="AD448" s="220"/>
      <c r="AE448" s="220"/>
      <c r="AF448" s="220"/>
      <c r="AG448" s="220"/>
      <c r="AH448" s="220"/>
      <c r="AI448" s="220"/>
      <c r="AJ448" s="220"/>
      <c r="AK448" s="220"/>
      <c r="AL448" s="220"/>
    </row>
    <row r="449" spans="1:38" ht="13.5" customHeight="1" x14ac:dyDescent="0.3">
      <c r="A449" s="220"/>
      <c r="B449" s="220"/>
      <c r="C449" s="220"/>
      <c r="D449" s="220"/>
      <c r="E449" s="220"/>
      <c r="F449" s="220"/>
      <c r="G449" s="220"/>
      <c r="H449" s="220"/>
      <c r="I449" s="220"/>
      <c r="J449" s="220"/>
      <c r="K449" s="220"/>
      <c r="L449" s="220"/>
      <c r="M449" s="220"/>
      <c r="N449" s="220"/>
      <c r="O449" s="220"/>
      <c r="P449" s="220"/>
      <c r="Q449" s="220"/>
      <c r="R449" s="220"/>
      <c r="S449" s="220"/>
      <c r="T449" s="220"/>
      <c r="U449" s="220"/>
      <c r="V449" s="220"/>
      <c r="W449" s="220"/>
      <c r="X449" s="220"/>
      <c r="Y449" s="220"/>
      <c r="Z449" s="220"/>
      <c r="AA449" s="220"/>
      <c r="AB449" s="220"/>
      <c r="AC449" s="220"/>
      <c r="AD449" s="220"/>
      <c r="AE449" s="220"/>
      <c r="AF449" s="220"/>
      <c r="AG449" s="220"/>
      <c r="AH449" s="220"/>
      <c r="AI449" s="220"/>
      <c r="AJ449" s="220"/>
      <c r="AK449" s="220"/>
      <c r="AL449" s="220"/>
    </row>
    <row r="450" spans="1:38" ht="13.5" customHeight="1" x14ac:dyDescent="0.3">
      <c r="A450" s="220"/>
      <c r="B450" s="220"/>
      <c r="C450" s="220"/>
      <c r="D450" s="220"/>
      <c r="E450" s="220"/>
      <c r="F450" s="220"/>
      <c r="G450" s="220"/>
      <c r="H450" s="220"/>
      <c r="I450" s="220"/>
      <c r="J450" s="220"/>
      <c r="K450" s="220"/>
      <c r="L450" s="220"/>
      <c r="M450" s="220"/>
      <c r="N450" s="220"/>
      <c r="O450" s="220"/>
      <c r="P450" s="220"/>
      <c r="Q450" s="220"/>
      <c r="R450" s="220"/>
      <c r="S450" s="220"/>
      <c r="T450" s="220"/>
      <c r="U450" s="220"/>
      <c r="V450" s="220"/>
      <c r="W450" s="220"/>
      <c r="X450" s="220"/>
      <c r="Y450" s="220"/>
      <c r="Z450" s="220"/>
      <c r="AA450" s="220"/>
      <c r="AB450" s="220"/>
      <c r="AC450" s="220"/>
      <c r="AD450" s="220"/>
      <c r="AE450" s="220"/>
      <c r="AF450" s="220"/>
      <c r="AG450" s="220"/>
      <c r="AH450" s="220"/>
      <c r="AI450" s="220"/>
      <c r="AJ450" s="220"/>
      <c r="AK450" s="220"/>
      <c r="AL450" s="220"/>
    </row>
    <row r="451" spans="1:38" ht="13.5" customHeight="1" x14ac:dyDescent="0.3">
      <c r="A451" s="220"/>
      <c r="B451" s="220"/>
      <c r="C451" s="220"/>
      <c r="D451" s="220"/>
      <c r="E451" s="220"/>
      <c r="F451" s="220"/>
      <c r="G451" s="220"/>
      <c r="H451" s="220"/>
      <c r="I451" s="220"/>
      <c r="J451" s="220"/>
      <c r="K451" s="220"/>
      <c r="L451" s="220"/>
      <c r="M451" s="220"/>
      <c r="N451" s="220"/>
      <c r="O451" s="220"/>
      <c r="P451" s="220"/>
      <c r="Q451" s="220"/>
      <c r="R451" s="220"/>
      <c r="S451" s="220"/>
      <c r="T451" s="220"/>
      <c r="U451" s="220"/>
      <c r="V451" s="220"/>
      <c r="W451" s="220"/>
      <c r="X451" s="220"/>
      <c r="Y451" s="220"/>
      <c r="Z451" s="220"/>
      <c r="AA451" s="220"/>
      <c r="AB451" s="220"/>
      <c r="AC451" s="220"/>
      <c r="AD451" s="220"/>
      <c r="AE451" s="220"/>
      <c r="AF451" s="220"/>
      <c r="AG451" s="220"/>
      <c r="AH451" s="220"/>
      <c r="AI451" s="220"/>
      <c r="AJ451" s="220"/>
      <c r="AK451" s="220"/>
      <c r="AL451" s="220"/>
    </row>
    <row r="452" spans="1:38" ht="13.5" customHeight="1" x14ac:dyDescent="0.3">
      <c r="A452" s="220"/>
      <c r="B452" s="220"/>
      <c r="C452" s="220"/>
      <c r="D452" s="220"/>
      <c r="E452" s="220"/>
      <c r="F452" s="220"/>
      <c r="G452" s="220"/>
      <c r="H452" s="220"/>
      <c r="I452" s="220"/>
      <c r="J452" s="220"/>
      <c r="K452" s="220"/>
      <c r="L452" s="220"/>
      <c r="M452" s="220"/>
      <c r="N452" s="220"/>
      <c r="O452" s="220"/>
      <c r="P452" s="220"/>
      <c r="Q452" s="220"/>
      <c r="R452" s="220"/>
      <c r="S452" s="220"/>
      <c r="T452" s="220"/>
      <c r="U452" s="220"/>
      <c r="V452" s="220"/>
      <c r="W452" s="220"/>
      <c r="X452" s="220"/>
      <c r="Y452" s="220"/>
      <c r="Z452" s="220"/>
      <c r="AA452" s="220"/>
      <c r="AB452" s="220"/>
      <c r="AC452" s="220"/>
      <c r="AD452" s="220"/>
      <c r="AE452" s="220"/>
      <c r="AF452" s="220"/>
      <c r="AG452" s="220"/>
      <c r="AH452" s="220"/>
      <c r="AI452" s="220"/>
      <c r="AJ452" s="220"/>
      <c r="AK452" s="220"/>
      <c r="AL452" s="220"/>
    </row>
    <row r="453" spans="1:38" ht="13.5" customHeight="1" x14ac:dyDescent="0.3">
      <c r="A453" s="220"/>
      <c r="B453" s="220"/>
      <c r="C453" s="220"/>
      <c r="D453" s="220"/>
      <c r="E453" s="220"/>
      <c r="F453" s="220"/>
      <c r="G453" s="220"/>
      <c r="H453" s="220"/>
      <c r="I453" s="220"/>
      <c r="J453" s="220"/>
      <c r="K453" s="220"/>
      <c r="L453" s="220"/>
      <c r="M453" s="220"/>
      <c r="N453" s="220"/>
      <c r="O453" s="220"/>
      <c r="P453" s="220"/>
      <c r="Q453" s="220"/>
      <c r="R453" s="220"/>
      <c r="S453" s="220"/>
      <c r="T453" s="220"/>
      <c r="U453" s="220"/>
      <c r="V453" s="220"/>
      <c r="W453" s="220"/>
      <c r="X453" s="220"/>
      <c r="Y453" s="220"/>
      <c r="Z453" s="220"/>
      <c r="AA453" s="220"/>
      <c r="AB453" s="220"/>
      <c r="AC453" s="220"/>
      <c r="AD453" s="220"/>
      <c r="AE453" s="220"/>
      <c r="AF453" s="220"/>
      <c r="AG453" s="220"/>
      <c r="AH453" s="220"/>
      <c r="AI453" s="220"/>
      <c r="AJ453" s="220"/>
      <c r="AK453" s="220"/>
      <c r="AL453" s="220"/>
    </row>
    <row r="454" spans="1:38" ht="13.5" customHeight="1" x14ac:dyDescent="0.3">
      <c r="A454" s="220"/>
      <c r="B454" s="220"/>
      <c r="C454" s="220"/>
      <c r="D454" s="220"/>
      <c r="E454" s="220"/>
      <c r="F454" s="220"/>
      <c r="G454" s="220"/>
      <c r="H454" s="220"/>
      <c r="I454" s="220"/>
      <c r="J454" s="220"/>
      <c r="K454" s="220"/>
      <c r="L454" s="220"/>
      <c r="M454" s="220"/>
      <c r="N454" s="220"/>
      <c r="O454" s="220"/>
      <c r="P454" s="220"/>
      <c r="Q454" s="220"/>
      <c r="R454" s="220"/>
      <c r="S454" s="220"/>
      <c r="T454" s="220"/>
      <c r="U454" s="220"/>
      <c r="V454" s="220"/>
      <c r="W454" s="220"/>
      <c r="X454" s="220"/>
      <c r="Y454" s="220"/>
      <c r="Z454" s="220"/>
      <c r="AA454" s="220"/>
      <c r="AB454" s="220"/>
      <c r="AC454" s="220"/>
      <c r="AD454" s="220"/>
      <c r="AE454" s="220"/>
      <c r="AF454" s="220"/>
      <c r="AG454" s="220"/>
      <c r="AH454" s="220"/>
      <c r="AI454" s="220"/>
      <c r="AJ454" s="220"/>
      <c r="AK454" s="220"/>
      <c r="AL454" s="220"/>
    </row>
    <row r="455" spans="1:38" ht="13.5" customHeight="1" x14ac:dyDescent="0.3">
      <c r="A455" s="220"/>
      <c r="B455" s="220"/>
      <c r="C455" s="220"/>
      <c r="D455" s="220"/>
      <c r="E455" s="220"/>
      <c r="F455" s="220"/>
      <c r="G455" s="220"/>
      <c r="H455" s="220"/>
      <c r="I455" s="220"/>
      <c r="J455" s="220"/>
      <c r="K455" s="220"/>
      <c r="L455" s="220"/>
      <c r="M455" s="220"/>
      <c r="N455" s="220"/>
      <c r="O455" s="220"/>
      <c r="P455" s="220"/>
      <c r="Q455" s="220"/>
      <c r="R455" s="220"/>
      <c r="S455" s="220"/>
      <c r="T455" s="220"/>
      <c r="U455" s="220"/>
      <c r="V455" s="220"/>
      <c r="W455" s="220"/>
      <c r="X455" s="220"/>
      <c r="Y455" s="220"/>
      <c r="Z455" s="220"/>
      <c r="AA455" s="220"/>
      <c r="AB455" s="220"/>
      <c r="AC455" s="220"/>
      <c r="AD455" s="220"/>
      <c r="AE455" s="220"/>
      <c r="AF455" s="220"/>
      <c r="AG455" s="220"/>
      <c r="AH455" s="220"/>
      <c r="AI455" s="220"/>
      <c r="AJ455" s="220"/>
      <c r="AK455" s="220"/>
      <c r="AL455" s="220"/>
    </row>
    <row r="456" spans="1:38" ht="13.5" customHeight="1" x14ac:dyDescent="0.3">
      <c r="A456" s="220"/>
      <c r="B456" s="220"/>
      <c r="C456" s="220"/>
      <c r="D456" s="220"/>
      <c r="E456" s="220"/>
      <c r="F456" s="220"/>
      <c r="G456" s="220"/>
      <c r="H456" s="220"/>
      <c r="I456" s="220"/>
      <c r="J456" s="220"/>
      <c r="K456" s="220"/>
      <c r="L456" s="220"/>
      <c r="M456" s="220"/>
      <c r="N456" s="220"/>
      <c r="O456" s="220"/>
      <c r="P456" s="220"/>
      <c r="Q456" s="220"/>
      <c r="R456" s="220"/>
      <c r="S456" s="220"/>
      <c r="T456" s="220"/>
      <c r="U456" s="220"/>
      <c r="V456" s="220"/>
      <c r="W456" s="220"/>
      <c r="X456" s="220"/>
      <c r="Y456" s="220"/>
      <c r="Z456" s="220"/>
      <c r="AA456" s="220"/>
      <c r="AB456" s="220"/>
      <c r="AC456" s="220"/>
      <c r="AD456" s="220"/>
      <c r="AE456" s="220"/>
      <c r="AF456" s="220"/>
      <c r="AG456" s="220"/>
      <c r="AH456" s="220"/>
      <c r="AI456" s="220"/>
      <c r="AJ456" s="220"/>
      <c r="AK456" s="220"/>
      <c r="AL456" s="220"/>
    </row>
    <row r="457" spans="1:38" ht="13.5" customHeight="1" x14ac:dyDescent="0.3">
      <c r="A457" s="220"/>
      <c r="B457" s="220"/>
      <c r="C457" s="220"/>
      <c r="D457" s="220"/>
      <c r="E457" s="220"/>
      <c r="F457" s="220"/>
      <c r="G457" s="220"/>
      <c r="H457" s="220"/>
      <c r="I457" s="220"/>
      <c r="J457" s="220"/>
      <c r="K457" s="220"/>
      <c r="L457" s="220"/>
      <c r="M457" s="220"/>
      <c r="N457" s="220"/>
      <c r="O457" s="220"/>
      <c r="P457" s="220"/>
      <c r="Q457" s="220"/>
      <c r="R457" s="220"/>
      <c r="S457" s="220"/>
      <c r="T457" s="220"/>
      <c r="U457" s="220"/>
      <c r="V457" s="220"/>
      <c r="W457" s="220"/>
      <c r="X457" s="220"/>
      <c r="Y457" s="220"/>
      <c r="Z457" s="220"/>
      <c r="AA457" s="220"/>
      <c r="AB457" s="220"/>
      <c r="AC457" s="220"/>
      <c r="AD457" s="220"/>
      <c r="AE457" s="220"/>
      <c r="AF457" s="220"/>
      <c r="AG457" s="220"/>
      <c r="AH457" s="220"/>
      <c r="AI457" s="220"/>
      <c r="AJ457" s="220"/>
      <c r="AK457" s="220"/>
      <c r="AL457" s="220"/>
    </row>
    <row r="458" spans="1:38" ht="13.5" customHeight="1" x14ac:dyDescent="0.3">
      <c r="A458" s="220"/>
      <c r="B458" s="220"/>
      <c r="C458" s="220"/>
      <c r="D458" s="220"/>
      <c r="E458" s="220"/>
      <c r="F458" s="220"/>
      <c r="G458" s="220"/>
      <c r="H458" s="220"/>
      <c r="I458" s="220"/>
      <c r="J458" s="220"/>
      <c r="K458" s="220"/>
      <c r="L458" s="220"/>
      <c r="M458" s="220"/>
      <c r="N458" s="220"/>
      <c r="O458" s="220"/>
      <c r="P458" s="220"/>
      <c r="Q458" s="220"/>
      <c r="R458" s="220"/>
      <c r="S458" s="220"/>
      <c r="T458" s="220"/>
      <c r="U458" s="220"/>
      <c r="V458" s="220"/>
      <c r="W458" s="220"/>
      <c r="X458" s="220"/>
      <c r="Y458" s="220"/>
      <c r="Z458" s="220"/>
      <c r="AA458" s="220"/>
      <c r="AB458" s="220"/>
      <c r="AC458" s="220"/>
      <c r="AD458" s="220"/>
      <c r="AE458" s="220"/>
      <c r="AF458" s="220"/>
      <c r="AG458" s="220"/>
      <c r="AH458" s="220"/>
      <c r="AI458" s="220"/>
      <c r="AJ458" s="220"/>
      <c r="AK458" s="220"/>
      <c r="AL458" s="220"/>
    </row>
    <row r="459" spans="1:38" ht="13.5" customHeight="1" x14ac:dyDescent="0.3">
      <c r="A459" s="220"/>
      <c r="B459" s="220"/>
      <c r="C459" s="220"/>
      <c r="D459" s="220"/>
      <c r="E459" s="220"/>
      <c r="F459" s="220"/>
      <c r="G459" s="220"/>
      <c r="H459" s="220"/>
      <c r="I459" s="220"/>
      <c r="J459" s="220"/>
      <c r="K459" s="220"/>
      <c r="L459" s="220"/>
      <c r="M459" s="220"/>
      <c r="N459" s="220"/>
      <c r="O459" s="220"/>
      <c r="P459" s="220"/>
      <c r="Q459" s="220"/>
      <c r="R459" s="220"/>
      <c r="S459" s="220"/>
      <c r="T459" s="220"/>
      <c r="U459" s="220"/>
      <c r="V459" s="220"/>
      <c r="W459" s="220"/>
      <c r="X459" s="220"/>
      <c r="Y459" s="220"/>
      <c r="Z459" s="220"/>
      <c r="AA459" s="220"/>
      <c r="AB459" s="220"/>
      <c r="AC459" s="220"/>
      <c r="AD459" s="220"/>
      <c r="AE459" s="220"/>
      <c r="AF459" s="220"/>
      <c r="AG459" s="220"/>
      <c r="AH459" s="220"/>
      <c r="AI459" s="220"/>
      <c r="AJ459" s="220"/>
      <c r="AK459" s="220"/>
      <c r="AL459" s="220"/>
    </row>
    <row r="460" spans="1:38" ht="13.5" customHeight="1" x14ac:dyDescent="0.3">
      <c r="A460" s="220"/>
      <c r="B460" s="220"/>
      <c r="C460" s="220"/>
      <c r="D460" s="220"/>
      <c r="E460" s="220"/>
      <c r="F460" s="220"/>
      <c r="G460" s="220"/>
      <c r="H460" s="220"/>
      <c r="I460" s="220"/>
      <c r="J460" s="220"/>
      <c r="K460" s="220"/>
      <c r="L460" s="220"/>
      <c r="M460" s="220"/>
      <c r="N460" s="220"/>
      <c r="O460" s="220"/>
      <c r="P460" s="220"/>
      <c r="Q460" s="220"/>
      <c r="R460" s="220"/>
      <c r="S460" s="220"/>
      <c r="T460" s="220"/>
      <c r="U460" s="220"/>
      <c r="V460" s="220"/>
      <c r="W460" s="220"/>
      <c r="X460" s="220"/>
      <c r="Y460" s="220"/>
      <c r="Z460" s="220"/>
      <c r="AA460" s="220"/>
      <c r="AB460" s="220"/>
      <c r="AC460" s="220"/>
      <c r="AD460" s="220"/>
      <c r="AE460" s="220"/>
      <c r="AF460" s="220"/>
      <c r="AG460" s="220"/>
      <c r="AH460" s="220"/>
      <c r="AI460" s="220"/>
      <c r="AJ460" s="220"/>
      <c r="AK460" s="220"/>
      <c r="AL460" s="220"/>
    </row>
    <row r="461" spans="1:38" ht="13.5" customHeight="1" x14ac:dyDescent="0.3">
      <c r="A461" s="220"/>
      <c r="B461" s="220"/>
      <c r="C461" s="220"/>
      <c r="D461" s="220"/>
      <c r="E461" s="220"/>
      <c r="F461" s="220"/>
      <c r="G461" s="220"/>
      <c r="H461" s="220"/>
      <c r="I461" s="220"/>
      <c r="J461" s="220"/>
      <c r="K461" s="220"/>
      <c r="L461" s="220"/>
      <c r="M461" s="220"/>
      <c r="N461" s="220"/>
      <c r="O461" s="220"/>
      <c r="P461" s="220"/>
      <c r="Q461" s="220"/>
      <c r="R461" s="220"/>
      <c r="S461" s="220"/>
      <c r="T461" s="220"/>
      <c r="U461" s="220"/>
      <c r="V461" s="220"/>
      <c r="W461" s="220"/>
      <c r="X461" s="220"/>
      <c r="Y461" s="220"/>
      <c r="Z461" s="220"/>
      <c r="AA461" s="220"/>
      <c r="AB461" s="220"/>
      <c r="AC461" s="220"/>
      <c r="AD461" s="220"/>
      <c r="AE461" s="220"/>
      <c r="AF461" s="220"/>
      <c r="AG461" s="220"/>
      <c r="AH461" s="220"/>
      <c r="AI461" s="220"/>
      <c r="AJ461" s="220"/>
      <c r="AK461" s="220"/>
      <c r="AL461" s="220"/>
    </row>
    <row r="462" spans="1:38" ht="13.5" customHeight="1" x14ac:dyDescent="0.3">
      <c r="A462" s="220"/>
      <c r="B462" s="220"/>
      <c r="C462" s="220"/>
      <c r="D462" s="220"/>
      <c r="E462" s="220"/>
      <c r="F462" s="220"/>
      <c r="G462" s="220"/>
      <c r="H462" s="220"/>
      <c r="I462" s="220"/>
      <c r="J462" s="220"/>
      <c r="K462" s="220"/>
      <c r="L462" s="220"/>
      <c r="M462" s="220"/>
      <c r="N462" s="220"/>
      <c r="O462" s="220"/>
      <c r="P462" s="220"/>
      <c r="Q462" s="220"/>
      <c r="R462" s="220"/>
      <c r="S462" s="220"/>
      <c r="T462" s="220"/>
      <c r="U462" s="220"/>
      <c r="V462" s="220"/>
      <c r="W462" s="220"/>
      <c r="X462" s="220"/>
      <c r="Y462" s="220"/>
      <c r="Z462" s="220"/>
      <c r="AA462" s="220"/>
      <c r="AB462" s="220"/>
      <c r="AC462" s="220"/>
      <c r="AD462" s="220"/>
      <c r="AE462" s="220"/>
      <c r="AF462" s="220"/>
      <c r="AG462" s="220"/>
      <c r="AH462" s="220"/>
      <c r="AI462" s="220"/>
      <c r="AJ462" s="220"/>
      <c r="AK462" s="220"/>
      <c r="AL462" s="220"/>
    </row>
    <row r="463" spans="1:38" ht="13.5" customHeight="1" x14ac:dyDescent="0.3">
      <c r="A463" s="220"/>
      <c r="B463" s="220"/>
      <c r="C463" s="220"/>
      <c r="D463" s="220"/>
      <c r="E463" s="220"/>
      <c r="F463" s="220"/>
      <c r="G463" s="220"/>
      <c r="H463" s="220"/>
      <c r="I463" s="220"/>
      <c r="J463" s="220"/>
      <c r="K463" s="220"/>
      <c r="L463" s="220"/>
      <c r="M463" s="220"/>
      <c r="N463" s="220"/>
      <c r="O463" s="220"/>
      <c r="P463" s="220"/>
      <c r="Q463" s="220"/>
      <c r="R463" s="220"/>
      <c r="S463" s="220"/>
      <c r="T463" s="220"/>
      <c r="U463" s="220"/>
      <c r="V463" s="220"/>
      <c r="W463" s="220"/>
      <c r="X463" s="220"/>
      <c r="Y463" s="220"/>
      <c r="Z463" s="220"/>
      <c r="AA463" s="220"/>
      <c r="AB463" s="220"/>
      <c r="AC463" s="220"/>
      <c r="AD463" s="220"/>
      <c r="AE463" s="220"/>
      <c r="AF463" s="220"/>
      <c r="AG463" s="220"/>
      <c r="AH463" s="220"/>
      <c r="AI463" s="220"/>
      <c r="AJ463" s="220"/>
      <c r="AK463" s="220"/>
      <c r="AL463" s="220"/>
    </row>
    <row r="464" spans="1:38" ht="13.5" customHeight="1" x14ac:dyDescent="0.3">
      <c r="A464" s="220"/>
      <c r="B464" s="220"/>
      <c r="C464" s="220"/>
      <c r="D464" s="220"/>
      <c r="E464" s="220"/>
      <c r="F464" s="220"/>
      <c r="G464" s="220"/>
      <c r="H464" s="220"/>
      <c r="I464" s="220"/>
      <c r="J464" s="220"/>
      <c r="K464" s="220"/>
      <c r="L464" s="220"/>
      <c r="M464" s="220"/>
      <c r="N464" s="220"/>
      <c r="O464" s="220"/>
      <c r="P464" s="220"/>
      <c r="Q464" s="220"/>
      <c r="R464" s="220"/>
      <c r="S464" s="220"/>
      <c r="T464" s="220"/>
      <c r="U464" s="220"/>
      <c r="V464" s="220"/>
      <c r="W464" s="220"/>
      <c r="X464" s="220"/>
      <c r="Y464" s="220"/>
      <c r="Z464" s="220"/>
      <c r="AA464" s="220"/>
      <c r="AB464" s="220"/>
      <c r="AC464" s="220"/>
      <c r="AD464" s="220"/>
      <c r="AE464" s="220"/>
      <c r="AF464" s="220"/>
      <c r="AG464" s="220"/>
      <c r="AH464" s="220"/>
      <c r="AI464" s="220"/>
      <c r="AJ464" s="220"/>
      <c r="AK464" s="220"/>
      <c r="AL464" s="220"/>
    </row>
    <row r="465" spans="1:38" ht="13.5" customHeight="1" x14ac:dyDescent="0.3">
      <c r="A465" s="220"/>
      <c r="B465" s="220"/>
      <c r="C465" s="220"/>
      <c r="D465" s="220"/>
      <c r="E465" s="220"/>
      <c r="F465" s="220"/>
      <c r="G465" s="220"/>
      <c r="H465" s="220"/>
      <c r="I465" s="220"/>
      <c r="J465" s="220"/>
      <c r="K465" s="220"/>
      <c r="L465" s="220"/>
      <c r="M465" s="220"/>
      <c r="N465" s="220"/>
      <c r="O465" s="220"/>
      <c r="P465" s="220"/>
      <c r="Q465" s="220"/>
      <c r="R465" s="220"/>
      <c r="S465" s="220"/>
      <c r="T465" s="220"/>
      <c r="U465" s="220"/>
      <c r="V465" s="220"/>
      <c r="W465" s="220"/>
      <c r="X465" s="220"/>
      <c r="Y465" s="220"/>
      <c r="Z465" s="220"/>
      <c r="AA465" s="220"/>
      <c r="AB465" s="220"/>
      <c r="AC465" s="220"/>
      <c r="AD465" s="220"/>
      <c r="AE465" s="220"/>
      <c r="AF465" s="220"/>
      <c r="AG465" s="220"/>
      <c r="AH465" s="220"/>
      <c r="AI465" s="220"/>
      <c r="AJ465" s="220"/>
      <c r="AK465" s="220"/>
      <c r="AL465" s="220"/>
    </row>
    <row r="466" spans="1:38" ht="13.5" customHeight="1" x14ac:dyDescent="0.3">
      <c r="A466" s="220"/>
      <c r="B466" s="220"/>
      <c r="C466" s="220"/>
      <c r="D466" s="220"/>
      <c r="E466" s="220"/>
      <c r="F466" s="220"/>
      <c r="G466" s="220"/>
      <c r="H466" s="220"/>
      <c r="I466" s="220"/>
      <c r="J466" s="220"/>
      <c r="K466" s="220"/>
      <c r="L466" s="220"/>
      <c r="M466" s="220"/>
      <c r="N466" s="220"/>
      <c r="O466" s="220"/>
      <c r="P466" s="220"/>
      <c r="Q466" s="220"/>
      <c r="R466" s="220"/>
      <c r="S466" s="220"/>
      <c r="T466" s="220"/>
      <c r="U466" s="220"/>
      <c r="V466" s="220"/>
      <c r="W466" s="220"/>
      <c r="X466" s="220"/>
      <c r="Y466" s="220"/>
      <c r="Z466" s="220"/>
      <c r="AA466" s="220"/>
      <c r="AB466" s="220"/>
      <c r="AC466" s="220"/>
      <c r="AD466" s="220"/>
      <c r="AE466" s="220"/>
      <c r="AF466" s="220"/>
      <c r="AG466" s="220"/>
      <c r="AH466" s="220"/>
      <c r="AI466" s="220"/>
      <c r="AJ466" s="220"/>
      <c r="AK466" s="220"/>
      <c r="AL466" s="220"/>
    </row>
    <row r="467" spans="1:38" ht="13.5" customHeight="1" x14ac:dyDescent="0.3">
      <c r="A467" s="220"/>
      <c r="B467" s="220"/>
      <c r="C467" s="220"/>
      <c r="D467" s="220"/>
      <c r="E467" s="220"/>
      <c r="F467" s="220"/>
      <c r="G467" s="220"/>
      <c r="H467" s="220"/>
      <c r="I467" s="220"/>
      <c r="J467" s="220"/>
      <c r="K467" s="220"/>
      <c r="L467" s="220"/>
      <c r="M467" s="220"/>
      <c r="N467" s="220"/>
      <c r="O467" s="220"/>
      <c r="P467" s="220"/>
      <c r="Q467" s="220"/>
      <c r="R467" s="220"/>
      <c r="S467" s="220"/>
      <c r="T467" s="220"/>
      <c r="U467" s="220"/>
      <c r="V467" s="220"/>
      <c r="W467" s="220"/>
      <c r="X467" s="220"/>
      <c r="Y467" s="220"/>
      <c r="Z467" s="220"/>
      <c r="AA467" s="220"/>
      <c r="AB467" s="220"/>
      <c r="AC467" s="220"/>
      <c r="AD467" s="220"/>
      <c r="AE467" s="220"/>
      <c r="AF467" s="220"/>
      <c r="AG467" s="220"/>
      <c r="AH467" s="220"/>
      <c r="AI467" s="220"/>
      <c r="AJ467" s="220"/>
      <c r="AK467" s="220"/>
      <c r="AL467" s="220"/>
    </row>
    <row r="468" spans="1:38" ht="13.5" customHeight="1" x14ac:dyDescent="0.3">
      <c r="A468" s="220"/>
      <c r="B468" s="220"/>
      <c r="C468" s="220"/>
      <c r="D468" s="220"/>
      <c r="E468" s="220"/>
      <c r="F468" s="220"/>
      <c r="G468" s="220"/>
      <c r="H468" s="220"/>
      <c r="I468" s="220"/>
      <c r="J468" s="220"/>
      <c r="K468" s="220"/>
      <c r="L468" s="220"/>
      <c r="M468" s="220"/>
      <c r="N468" s="220"/>
      <c r="O468" s="220"/>
      <c r="P468" s="220"/>
      <c r="Q468" s="220"/>
      <c r="R468" s="220"/>
      <c r="S468" s="220"/>
      <c r="T468" s="220"/>
      <c r="U468" s="220"/>
      <c r="V468" s="220"/>
      <c r="W468" s="220"/>
      <c r="X468" s="220"/>
      <c r="Y468" s="220"/>
      <c r="Z468" s="220"/>
      <c r="AA468" s="220"/>
      <c r="AB468" s="220"/>
      <c r="AC468" s="220"/>
      <c r="AD468" s="220"/>
      <c r="AE468" s="220"/>
      <c r="AF468" s="220"/>
      <c r="AG468" s="220"/>
      <c r="AH468" s="220"/>
      <c r="AI468" s="220"/>
      <c r="AJ468" s="220"/>
      <c r="AK468" s="220"/>
      <c r="AL468" s="220"/>
    </row>
    <row r="469" spans="1:38" ht="13.5" customHeight="1" x14ac:dyDescent="0.3">
      <c r="A469" s="220"/>
      <c r="B469" s="220"/>
      <c r="C469" s="220"/>
      <c r="D469" s="220"/>
      <c r="E469" s="220"/>
      <c r="F469" s="220"/>
      <c r="G469" s="220"/>
      <c r="H469" s="220"/>
      <c r="I469" s="220"/>
      <c r="J469" s="220"/>
      <c r="K469" s="220"/>
      <c r="L469" s="220"/>
      <c r="M469" s="220"/>
      <c r="N469" s="220"/>
      <c r="O469" s="220"/>
      <c r="P469" s="220"/>
      <c r="Q469" s="220"/>
      <c r="R469" s="220"/>
      <c r="S469" s="220"/>
      <c r="T469" s="220"/>
      <c r="U469" s="220"/>
      <c r="V469" s="220"/>
      <c r="W469" s="220"/>
      <c r="X469" s="220"/>
      <c r="Y469" s="220"/>
      <c r="Z469" s="220"/>
      <c r="AA469" s="220"/>
      <c r="AB469" s="220"/>
      <c r="AC469" s="220"/>
      <c r="AD469" s="220"/>
      <c r="AE469" s="220"/>
      <c r="AF469" s="220"/>
      <c r="AG469" s="220"/>
      <c r="AH469" s="220"/>
      <c r="AI469" s="220"/>
      <c r="AJ469" s="220"/>
      <c r="AK469" s="220"/>
      <c r="AL469" s="220"/>
    </row>
    <row r="470" spans="1:38" ht="13.5" customHeight="1" x14ac:dyDescent="0.3">
      <c r="A470" s="220"/>
      <c r="B470" s="220"/>
      <c r="C470" s="220"/>
      <c r="D470" s="220"/>
      <c r="E470" s="220"/>
      <c r="F470" s="220"/>
      <c r="G470" s="220"/>
      <c r="H470" s="220"/>
      <c r="I470" s="220"/>
      <c r="J470" s="220"/>
      <c r="K470" s="220"/>
      <c r="L470" s="220"/>
      <c r="M470" s="220"/>
      <c r="N470" s="220"/>
      <c r="O470" s="220"/>
      <c r="P470" s="220"/>
      <c r="Q470" s="220"/>
      <c r="R470" s="220"/>
      <c r="S470" s="220"/>
      <c r="T470" s="220"/>
      <c r="U470" s="220"/>
      <c r="V470" s="220"/>
      <c r="W470" s="220"/>
      <c r="X470" s="220"/>
      <c r="Y470" s="220"/>
      <c r="Z470" s="220"/>
      <c r="AA470" s="220"/>
      <c r="AB470" s="220"/>
      <c r="AC470" s="220"/>
      <c r="AD470" s="220"/>
      <c r="AE470" s="220"/>
      <c r="AF470" s="220"/>
      <c r="AG470" s="220"/>
      <c r="AH470" s="220"/>
      <c r="AI470" s="220"/>
      <c r="AJ470" s="220"/>
      <c r="AK470" s="220"/>
      <c r="AL470" s="220"/>
    </row>
    <row r="471" spans="1:38" ht="13.5" customHeight="1" x14ac:dyDescent="0.3">
      <c r="A471" s="220"/>
      <c r="B471" s="220"/>
      <c r="C471" s="220"/>
      <c r="D471" s="220"/>
      <c r="E471" s="220"/>
      <c r="F471" s="220"/>
      <c r="G471" s="220"/>
      <c r="H471" s="220"/>
      <c r="I471" s="220"/>
      <c r="J471" s="220"/>
      <c r="K471" s="220"/>
      <c r="L471" s="220"/>
      <c r="M471" s="220"/>
      <c r="N471" s="220"/>
      <c r="O471" s="220"/>
      <c r="P471" s="220"/>
      <c r="Q471" s="220"/>
      <c r="R471" s="220"/>
      <c r="S471" s="220"/>
      <c r="T471" s="220"/>
      <c r="U471" s="220"/>
      <c r="V471" s="220"/>
      <c r="W471" s="220"/>
      <c r="X471" s="220"/>
      <c r="Y471" s="220"/>
      <c r="Z471" s="220"/>
      <c r="AA471" s="220"/>
      <c r="AB471" s="220"/>
      <c r="AC471" s="220"/>
      <c r="AD471" s="220"/>
      <c r="AE471" s="220"/>
      <c r="AF471" s="220"/>
      <c r="AG471" s="220"/>
      <c r="AH471" s="220"/>
      <c r="AI471" s="220"/>
      <c r="AJ471" s="220"/>
      <c r="AK471" s="220"/>
      <c r="AL471" s="220"/>
    </row>
    <row r="472" spans="1:38" ht="13.5" customHeight="1" x14ac:dyDescent="0.3">
      <c r="A472" s="220"/>
      <c r="B472" s="220"/>
      <c r="C472" s="220"/>
      <c r="D472" s="220"/>
      <c r="E472" s="220"/>
      <c r="F472" s="220"/>
      <c r="G472" s="220"/>
      <c r="H472" s="220"/>
      <c r="I472" s="220"/>
      <c r="J472" s="220"/>
      <c r="K472" s="220"/>
      <c r="L472" s="220"/>
      <c r="M472" s="220"/>
      <c r="N472" s="220"/>
      <c r="O472" s="220"/>
      <c r="P472" s="220"/>
      <c r="Q472" s="220"/>
      <c r="R472" s="220"/>
      <c r="S472" s="220"/>
      <c r="T472" s="220"/>
      <c r="U472" s="220"/>
      <c r="V472" s="220"/>
      <c r="W472" s="220"/>
      <c r="X472" s="220"/>
      <c r="Y472" s="220"/>
      <c r="Z472" s="220"/>
      <c r="AA472" s="220"/>
      <c r="AB472" s="220"/>
      <c r="AC472" s="220"/>
      <c r="AD472" s="220"/>
      <c r="AE472" s="220"/>
      <c r="AF472" s="220"/>
      <c r="AG472" s="220"/>
      <c r="AH472" s="220"/>
      <c r="AI472" s="220"/>
      <c r="AJ472" s="220"/>
      <c r="AK472" s="220"/>
      <c r="AL472" s="220"/>
    </row>
    <row r="473" spans="1:38" ht="13.5" customHeight="1" x14ac:dyDescent="0.3">
      <c r="A473" s="220"/>
      <c r="B473" s="220"/>
      <c r="C473" s="220"/>
      <c r="D473" s="220"/>
      <c r="E473" s="220"/>
      <c r="F473" s="220"/>
      <c r="G473" s="220"/>
      <c r="H473" s="220"/>
      <c r="I473" s="220"/>
      <c r="J473" s="220"/>
      <c r="K473" s="220"/>
      <c r="L473" s="220"/>
      <c r="M473" s="220"/>
      <c r="N473" s="220"/>
      <c r="O473" s="220"/>
      <c r="P473" s="220"/>
      <c r="Q473" s="220"/>
      <c r="R473" s="220"/>
      <c r="S473" s="220"/>
      <c r="T473" s="220"/>
      <c r="U473" s="220"/>
      <c r="V473" s="220"/>
      <c r="W473" s="220"/>
      <c r="X473" s="220"/>
      <c r="Y473" s="220"/>
      <c r="Z473" s="220"/>
      <c r="AA473" s="220"/>
      <c r="AB473" s="220"/>
      <c r="AC473" s="220"/>
      <c r="AD473" s="220"/>
      <c r="AE473" s="220"/>
      <c r="AF473" s="220"/>
      <c r="AG473" s="220"/>
      <c r="AH473" s="220"/>
      <c r="AI473" s="220"/>
      <c r="AJ473" s="220"/>
      <c r="AK473" s="220"/>
      <c r="AL473" s="220"/>
    </row>
    <row r="474" spans="1:38" ht="13.5" customHeight="1" x14ac:dyDescent="0.3">
      <c r="A474" s="220"/>
      <c r="B474" s="220"/>
      <c r="C474" s="220"/>
      <c r="D474" s="220"/>
      <c r="E474" s="220"/>
      <c r="F474" s="220"/>
      <c r="G474" s="220"/>
      <c r="H474" s="220"/>
      <c r="I474" s="220"/>
      <c r="J474" s="220"/>
      <c r="K474" s="220"/>
      <c r="L474" s="220"/>
      <c r="M474" s="220"/>
      <c r="N474" s="220"/>
      <c r="O474" s="220"/>
      <c r="P474" s="220"/>
      <c r="Q474" s="220"/>
      <c r="R474" s="220"/>
      <c r="S474" s="220"/>
      <c r="T474" s="220"/>
      <c r="U474" s="220"/>
      <c r="V474" s="220"/>
      <c r="W474" s="220"/>
      <c r="X474" s="220"/>
      <c r="Y474" s="220"/>
      <c r="Z474" s="220"/>
      <c r="AA474" s="220"/>
      <c r="AB474" s="220"/>
      <c r="AC474" s="220"/>
      <c r="AD474" s="220"/>
      <c r="AE474" s="220"/>
      <c r="AF474" s="220"/>
      <c r="AG474" s="220"/>
      <c r="AH474" s="220"/>
      <c r="AI474" s="220"/>
      <c r="AJ474" s="220"/>
      <c r="AK474" s="220"/>
      <c r="AL474" s="220"/>
    </row>
    <row r="475" spans="1:38" ht="13.5" customHeight="1" x14ac:dyDescent="0.3">
      <c r="A475" s="220"/>
      <c r="B475" s="220"/>
      <c r="C475" s="220"/>
      <c r="D475" s="220"/>
      <c r="E475" s="220"/>
      <c r="F475" s="220"/>
      <c r="G475" s="220"/>
      <c r="H475" s="220"/>
      <c r="I475" s="220"/>
      <c r="J475" s="220"/>
      <c r="K475" s="220"/>
      <c r="L475" s="220"/>
      <c r="M475" s="220"/>
      <c r="N475" s="220"/>
      <c r="O475" s="220"/>
      <c r="P475" s="220"/>
      <c r="Q475" s="220"/>
      <c r="R475" s="220"/>
      <c r="S475" s="220"/>
      <c r="T475" s="220"/>
      <c r="U475" s="220"/>
      <c r="V475" s="220"/>
      <c r="W475" s="220"/>
      <c r="X475" s="220"/>
      <c r="Y475" s="220"/>
      <c r="Z475" s="220"/>
      <c r="AA475" s="220"/>
      <c r="AB475" s="220"/>
      <c r="AC475" s="220"/>
      <c r="AD475" s="220"/>
      <c r="AE475" s="220"/>
      <c r="AF475" s="220"/>
      <c r="AG475" s="220"/>
      <c r="AH475" s="220"/>
      <c r="AI475" s="220"/>
      <c r="AJ475" s="220"/>
      <c r="AK475" s="220"/>
      <c r="AL475" s="220"/>
    </row>
    <row r="476" spans="1:38" ht="13.5" customHeight="1" x14ac:dyDescent="0.3">
      <c r="A476" s="220"/>
      <c r="B476" s="220"/>
      <c r="C476" s="220"/>
      <c r="D476" s="220"/>
      <c r="E476" s="220"/>
      <c r="F476" s="220"/>
      <c r="G476" s="220"/>
      <c r="H476" s="220"/>
      <c r="I476" s="220"/>
      <c r="J476" s="220"/>
      <c r="K476" s="220"/>
      <c r="L476" s="220"/>
      <c r="M476" s="220"/>
      <c r="N476" s="220"/>
      <c r="O476" s="220"/>
      <c r="P476" s="220"/>
      <c r="Q476" s="220"/>
      <c r="R476" s="220"/>
      <c r="S476" s="220"/>
      <c r="T476" s="220"/>
      <c r="U476" s="220"/>
      <c r="V476" s="220"/>
      <c r="W476" s="220"/>
      <c r="X476" s="220"/>
      <c r="Y476" s="220"/>
      <c r="Z476" s="220"/>
      <c r="AA476" s="220"/>
      <c r="AB476" s="220"/>
      <c r="AC476" s="220"/>
      <c r="AD476" s="220"/>
      <c r="AE476" s="220"/>
      <c r="AF476" s="220"/>
      <c r="AG476" s="220"/>
      <c r="AH476" s="220"/>
      <c r="AI476" s="220"/>
      <c r="AJ476" s="220"/>
      <c r="AK476" s="220"/>
      <c r="AL476" s="220"/>
    </row>
    <row r="477" spans="1:38" ht="13.5" customHeight="1" x14ac:dyDescent="0.3">
      <c r="A477" s="220"/>
      <c r="B477" s="220"/>
      <c r="C477" s="220"/>
      <c r="D477" s="220"/>
      <c r="E477" s="220"/>
      <c r="F477" s="220"/>
      <c r="G477" s="220"/>
      <c r="H477" s="220"/>
      <c r="I477" s="220"/>
      <c r="J477" s="220"/>
      <c r="K477" s="220"/>
      <c r="L477" s="220"/>
      <c r="M477" s="220"/>
      <c r="N477" s="220"/>
      <c r="O477" s="220"/>
      <c r="P477" s="220"/>
      <c r="Q477" s="220"/>
      <c r="R477" s="220"/>
      <c r="S477" s="220"/>
      <c r="T477" s="220"/>
      <c r="U477" s="220"/>
      <c r="V477" s="220"/>
      <c r="W477" s="220"/>
      <c r="X477" s="220"/>
      <c r="Y477" s="220"/>
      <c r="Z477" s="220"/>
      <c r="AA477" s="220"/>
      <c r="AB477" s="220"/>
      <c r="AC477" s="220"/>
      <c r="AD477" s="220"/>
      <c r="AE477" s="220"/>
      <c r="AF477" s="220"/>
      <c r="AG477" s="220"/>
      <c r="AH477" s="220"/>
      <c r="AI477" s="220"/>
      <c r="AJ477" s="220"/>
      <c r="AK477" s="220"/>
      <c r="AL477" s="220"/>
    </row>
    <row r="478" spans="1:38" ht="13.5" customHeight="1" x14ac:dyDescent="0.3">
      <c r="A478" s="220"/>
      <c r="B478" s="220"/>
      <c r="C478" s="220"/>
      <c r="D478" s="220"/>
      <c r="E478" s="220"/>
      <c r="F478" s="220"/>
      <c r="G478" s="220"/>
      <c r="H478" s="220"/>
      <c r="I478" s="220"/>
      <c r="J478" s="220"/>
      <c r="K478" s="220"/>
      <c r="L478" s="220"/>
      <c r="M478" s="220"/>
      <c r="N478" s="220"/>
      <c r="O478" s="220"/>
      <c r="P478" s="220"/>
      <c r="Q478" s="220"/>
      <c r="R478" s="220"/>
      <c r="S478" s="220"/>
      <c r="T478" s="220"/>
      <c r="U478" s="220"/>
      <c r="V478" s="220"/>
      <c r="W478" s="220"/>
      <c r="X478" s="220"/>
      <c r="Y478" s="220"/>
      <c r="Z478" s="220"/>
      <c r="AA478" s="220"/>
      <c r="AB478" s="220"/>
      <c r="AC478" s="220"/>
      <c r="AD478" s="220"/>
      <c r="AE478" s="220"/>
      <c r="AF478" s="220"/>
      <c r="AG478" s="220"/>
      <c r="AH478" s="220"/>
      <c r="AI478" s="220"/>
      <c r="AJ478" s="220"/>
      <c r="AK478" s="220"/>
      <c r="AL478" s="220"/>
    </row>
    <row r="479" spans="1:38" ht="13.5" customHeight="1" x14ac:dyDescent="0.3">
      <c r="A479" s="220"/>
      <c r="B479" s="220"/>
      <c r="C479" s="220"/>
      <c r="D479" s="220"/>
      <c r="E479" s="220"/>
      <c r="F479" s="220"/>
      <c r="G479" s="220"/>
      <c r="H479" s="220"/>
      <c r="I479" s="220"/>
      <c r="J479" s="220"/>
      <c r="K479" s="220"/>
      <c r="L479" s="220"/>
      <c r="M479" s="220"/>
      <c r="N479" s="220"/>
      <c r="O479" s="220"/>
      <c r="P479" s="220"/>
      <c r="Q479" s="220"/>
      <c r="R479" s="220"/>
      <c r="S479" s="220"/>
      <c r="T479" s="220"/>
      <c r="U479" s="220"/>
      <c r="V479" s="220"/>
      <c r="W479" s="220"/>
      <c r="X479" s="220"/>
      <c r="Y479" s="220"/>
      <c r="Z479" s="220"/>
      <c r="AA479" s="220"/>
      <c r="AB479" s="220"/>
      <c r="AC479" s="220"/>
      <c r="AD479" s="220"/>
      <c r="AE479" s="220"/>
      <c r="AF479" s="220"/>
      <c r="AG479" s="220"/>
      <c r="AH479" s="220"/>
      <c r="AI479" s="220"/>
      <c r="AJ479" s="220"/>
      <c r="AK479" s="220"/>
      <c r="AL479" s="220"/>
    </row>
    <row r="480" spans="1:38" ht="13.5" customHeight="1" x14ac:dyDescent="0.3">
      <c r="A480" s="220"/>
      <c r="B480" s="220"/>
      <c r="C480" s="220"/>
      <c r="D480" s="220"/>
      <c r="E480" s="220"/>
      <c r="F480" s="220"/>
      <c r="G480" s="220"/>
      <c r="H480" s="220"/>
      <c r="I480" s="220"/>
      <c r="J480" s="220"/>
      <c r="K480" s="220"/>
      <c r="L480" s="220"/>
      <c r="M480" s="220"/>
      <c r="N480" s="220"/>
      <c r="O480" s="220"/>
      <c r="P480" s="220"/>
      <c r="Q480" s="220"/>
      <c r="R480" s="220"/>
      <c r="S480" s="220"/>
      <c r="T480" s="220"/>
      <c r="U480" s="220"/>
      <c r="V480" s="220"/>
      <c r="W480" s="220"/>
      <c r="X480" s="220"/>
      <c r="Y480" s="220"/>
      <c r="Z480" s="220"/>
      <c r="AA480" s="220"/>
      <c r="AB480" s="220"/>
      <c r="AC480" s="220"/>
      <c r="AD480" s="220"/>
      <c r="AE480" s="220"/>
      <c r="AF480" s="220"/>
      <c r="AG480" s="220"/>
      <c r="AH480" s="220"/>
      <c r="AI480" s="220"/>
      <c r="AJ480" s="220"/>
      <c r="AK480" s="220"/>
      <c r="AL480" s="220"/>
    </row>
    <row r="481" spans="1:38" ht="13.5" customHeight="1" x14ac:dyDescent="0.3">
      <c r="A481" s="220"/>
      <c r="B481" s="220"/>
      <c r="C481" s="220"/>
      <c r="D481" s="220"/>
      <c r="E481" s="220"/>
      <c r="F481" s="220"/>
      <c r="G481" s="220"/>
      <c r="H481" s="220"/>
      <c r="I481" s="220"/>
      <c r="J481" s="220"/>
      <c r="K481" s="220"/>
      <c r="L481" s="220"/>
      <c r="M481" s="220"/>
      <c r="N481" s="220"/>
      <c r="O481" s="220"/>
      <c r="P481" s="220"/>
      <c r="Q481" s="220"/>
      <c r="R481" s="220"/>
      <c r="S481" s="220"/>
      <c r="T481" s="220"/>
      <c r="U481" s="220"/>
      <c r="V481" s="220"/>
      <c r="W481" s="220"/>
      <c r="X481" s="220"/>
      <c r="Y481" s="220"/>
      <c r="Z481" s="220"/>
      <c r="AA481" s="220"/>
      <c r="AB481" s="220"/>
      <c r="AC481" s="220"/>
      <c r="AD481" s="220"/>
      <c r="AE481" s="220"/>
      <c r="AF481" s="220"/>
      <c r="AG481" s="220"/>
      <c r="AH481" s="220"/>
      <c r="AI481" s="220"/>
      <c r="AJ481" s="220"/>
      <c r="AK481" s="220"/>
      <c r="AL481" s="220"/>
    </row>
    <row r="482" spans="1:38" ht="13.5" customHeight="1" x14ac:dyDescent="0.3">
      <c r="A482" s="220"/>
      <c r="B482" s="220"/>
      <c r="C482" s="220"/>
      <c r="D482" s="220"/>
      <c r="E482" s="220"/>
      <c r="F482" s="220"/>
      <c r="G482" s="220"/>
      <c r="H482" s="220"/>
      <c r="I482" s="220"/>
      <c r="J482" s="220"/>
      <c r="K482" s="220"/>
      <c r="L482" s="220"/>
      <c r="M482" s="220"/>
      <c r="N482" s="220"/>
      <c r="O482" s="220"/>
      <c r="P482" s="220"/>
      <c r="Q482" s="220"/>
      <c r="R482" s="220"/>
      <c r="S482" s="220"/>
      <c r="T482" s="220"/>
      <c r="U482" s="220"/>
      <c r="V482" s="220"/>
      <c r="W482" s="220"/>
      <c r="X482" s="220"/>
      <c r="Y482" s="220"/>
      <c r="Z482" s="220"/>
      <c r="AA482" s="220"/>
      <c r="AB482" s="220"/>
      <c r="AC482" s="220"/>
      <c r="AD482" s="220"/>
      <c r="AE482" s="220"/>
      <c r="AF482" s="220"/>
      <c r="AG482" s="220"/>
      <c r="AH482" s="220"/>
      <c r="AI482" s="220"/>
      <c r="AJ482" s="220"/>
      <c r="AK482" s="220"/>
      <c r="AL482" s="220"/>
    </row>
    <row r="483" spans="1:38" ht="13.5" customHeight="1" x14ac:dyDescent="0.3">
      <c r="A483" s="220"/>
      <c r="B483" s="220"/>
      <c r="C483" s="220"/>
      <c r="D483" s="220"/>
      <c r="E483" s="220"/>
      <c r="F483" s="220"/>
      <c r="G483" s="220"/>
      <c r="H483" s="220"/>
      <c r="I483" s="220"/>
      <c r="J483" s="220"/>
      <c r="K483" s="220"/>
      <c r="L483" s="220"/>
      <c r="M483" s="220"/>
      <c r="N483" s="220"/>
      <c r="O483" s="220"/>
      <c r="P483" s="220"/>
      <c r="Q483" s="220"/>
      <c r="R483" s="220"/>
      <c r="S483" s="220"/>
      <c r="T483" s="220"/>
      <c r="U483" s="220"/>
      <c r="V483" s="220"/>
      <c r="W483" s="220"/>
      <c r="X483" s="220"/>
      <c r="Y483" s="220"/>
      <c r="Z483" s="220"/>
      <c r="AA483" s="220"/>
      <c r="AB483" s="220"/>
      <c r="AC483" s="220"/>
      <c r="AD483" s="220"/>
      <c r="AE483" s="220"/>
      <c r="AF483" s="220"/>
      <c r="AG483" s="220"/>
      <c r="AH483" s="220"/>
      <c r="AI483" s="220"/>
      <c r="AJ483" s="220"/>
      <c r="AK483" s="220"/>
      <c r="AL483" s="220"/>
    </row>
    <row r="484" spans="1:38" ht="13.5" customHeight="1" x14ac:dyDescent="0.3">
      <c r="A484" s="220"/>
      <c r="B484" s="220"/>
      <c r="C484" s="220"/>
      <c r="D484" s="220"/>
      <c r="E484" s="220"/>
      <c r="F484" s="220"/>
      <c r="G484" s="220"/>
      <c r="H484" s="220"/>
      <c r="I484" s="220"/>
      <c r="J484" s="220"/>
      <c r="K484" s="220"/>
      <c r="L484" s="220"/>
      <c r="M484" s="220"/>
      <c r="N484" s="220"/>
      <c r="O484" s="220"/>
      <c r="P484" s="220"/>
      <c r="Q484" s="220"/>
      <c r="R484" s="220"/>
      <c r="S484" s="220"/>
      <c r="T484" s="220"/>
      <c r="U484" s="220"/>
      <c r="V484" s="220"/>
      <c r="W484" s="220"/>
      <c r="X484" s="220"/>
      <c r="Y484" s="220"/>
      <c r="Z484" s="220"/>
      <c r="AA484" s="220"/>
      <c r="AB484" s="220"/>
      <c r="AC484" s="220"/>
      <c r="AD484" s="220"/>
      <c r="AE484" s="220"/>
      <c r="AF484" s="220"/>
      <c r="AG484" s="220"/>
      <c r="AH484" s="220"/>
      <c r="AI484" s="220"/>
      <c r="AJ484" s="220"/>
      <c r="AK484" s="220"/>
      <c r="AL484" s="220"/>
    </row>
    <row r="485" spans="1:38" ht="13.5" customHeight="1" x14ac:dyDescent="0.3">
      <c r="A485" s="220"/>
      <c r="B485" s="220"/>
      <c r="C485" s="220"/>
      <c r="D485" s="220"/>
      <c r="E485" s="220"/>
      <c r="F485" s="220"/>
      <c r="G485" s="220"/>
      <c r="H485" s="220"/>
      <c r="I485" s="220"/>
      <c r="J485" s="220"/>
      <c r="K485" s="220"/>
      <c r="L485" s="220"/>
      <c r="M485" s="220"/>
      <c r="N485" s="220"/>
      <c r="O485" s="220"/>
      <c r="P485" s="220"/>
      <c r="Q485" s="220"/>
      <c r="R485" s="220"/>
      <c r="S485" s="220"/>
      <c r="T485" s="220"/>
      <c r="U485" s="220"/>
      <c r="V485" s="220"/>
      <c r="W485" s="220"/>
      <c r="X485" s="220"/>
      <c r="Y485" s="220"/>
      <c r="Z485" s="220"/>
      <c r="AA485" s="220"/>
      <c r="AB485" s="220"/>
      <c r="AC485" s="220"/>
      <c r="AD485" s="220"/>
      <c r="AE485" s="220"/>
      <c r="AF485" s="220"/>
      <c r="AG485" s="220"/>
      <c r="AH485" s="220"/>
      <c r="AI485" s="220"/>
      <c r="AJ485" s="220"/>
      <c r="AK485" s="220"/>
      <c r="AL485" s="220"/>
    </row>
    <row r="486" spans="1:38" ht="13.5" customHeight="1" x14ac:dyDescent="0.3">
      <c r="A486" s="220"/>
      <c r="B486" s="220"/>
      <c r="C486" s="220"/>
      <c r="D486" s="220"/>
      <c r="E486" s="220"/>
      <c r="F486" s="220"/>
      <c r="G486" s="220"/>
      <c r="H486" s="220"/>
      <c r="I486" s="220"/>
      <c r="J486" s="220"/>
      <c r="K486" s="220"/>
      <c r="L486" s="220"/>
      <c r="M486" s="220"/>
      <c r="N486" s="220"/>
      <c r="O486" s="220"/>
      <c r="P486" s="220"/>
      <c r="Q486" s="220"/>
      <c r="R486" s="220"/>
      <c r="S486" s="220"/>
      <c r="T486" s="220"/>
      <c r="U486" s="220"/>
      <c r="V486" s="220"/>
      <c r="W486" s="220"/>
      <c r="X486" s="220"/>
      <c r="Y486" s="220"/>
      <c r="Z486" s="220"/>
      <c r="AA486" s="220"/>
      <c r="AB486" s="220"/>
      <c r="AC486" s="220"/>
      <c r="AD486" s="220"/>
      <c r="AE486" s="220"/>
      <c r="AF486" s="220"/>
      <c r="AG486" s="220"/>
      <c r="AH486" s="220"/>
      <c r="AI486" s="220"/>
      <c r="AJ486" s="220"/>
      <c r="AK486" s="220"/>
      <c r="AL486" s="220"/>
    </row>
    <row r="487" spans="1:38" ht="13.5" customHeight="1" x14ac:dyDescent="0.3">
      <c r="A487" s="220"/>
      <c r="B487" s="220"/>
      <c r="C487" s="220"/>
      <c r="D487" s="220"/>
      <c r="E487" s="220"/>
      <c r="F487" s="220"/>
      <c r="G487" s="220"/>
      <c r="H487" s="220"/>
      <c r="I487" s="220"/>
      <c r="J487" s="220"/>
      <c r="K487" s="220"/>
      <c r="L487" s="220"/>
      <c r="M487" s="220"/>
      <c r="N487" s="220"/>
      <c r="O487" s="220"/>
      <c r="P487" s="220"/>
      <c r="Q487" s="220"/>
      <c r="R487" s="220"/>
      <c r="S487" s="220"/>
      <c r="T487" s="220"/>
      <c r="U487" s="220"/>
      <c r="V487" s="220"/>
      <c r="W487" s="220"/>
      <c r="X487" s="220"/>
      <c r="Y487" s="220"/>
      <c r="Z487" s="220"/>
      <c r="AA487" s="220"/>
      <c r="AB487" s="220"/>
      <c r="AC487" s="220"/>
      <c r="AD487" s="220"/>
      <c r="AE487" s="220"/>
      <c r="AF487" s="220"/>
      <c r="AG487" s="220"/>
      <c r="AH487" s="220"/>
      <c r="AI487" s="220"/>
      <c r="AJ487" s="220"/>
      <c r="AK487" s="220"/>
      <c r="AL487" s="220"/>
    </row>
    <row r="488" spans="1:38" ht="13.5" customHeight="1" x14ac:dyDescent="0.3">
      <c r="A488" s="220"/>
      <c r="B488" s="220"/>
      <c r="C488" s="220"/>
      <c r="D488" s="220"/>
      <c r="E488" s="220"/>
      <c r="F488" s="220"/>
      <c r="G488" s="220"/>
      <c r="H488" s="220"/>
      <c r="I488" s="220"/>
      <c r="J488" s="220"/>
      <c r="K488" s="220"/>
      <c r="L488" s="220"/>
      <c r="M488" s="220"/>
      <c r="N488" s="220"/>
      <c r="O488" s="220"/>
      <c r="P488" s="220"/>
      <c r="Q488" s="220"/>
      <c r="R488" s="220"/>
      <c r="S488" s="220"/>
      <c r="T488" s="220"/>
      <c r="U488" s="220"/>
      <c r="V488" s="220"/>
      <c r="W488" s="220"/>
      <c r="X488" s="220"/>
      <c r="Y488" s="220"/>
      <c r="Z488" s="220"/>
      <c r="AA488" s="220"/>
      <c r="AB488" s="220"/>
      <c r="AC488" s="220"/>
      <c r="AD488" s="220"/>
      <c r="AE488" s="220"/>
      <c r="AF488" s="220"/>
      <c r="AG488" s="220"/>
      <c r="AH488" s="220"/>
      <c r="AI488" s="220"/>
      <c r="AJ488" s="220"/>
      <c r="AK488" s="220"/>
      <c r="AL488" s="220"/>
    </row>
    <row r="489" spans="1:38" ht="13.5" customHeight="1" x14ac:dyDescent="0.3">
      <c r="A489" s="220"/>
      <c r="B489" s="220"/>
      <c r="C489" s="220"/>
      <c r="D489" s="220"/>
      <c r="E489" s="220"/>
      <c r="F489" s="220"/>
      <c r="G489" s="220"/>
      <c r="H489" s="220"/>
      <c r="I489" s="220"/>
      <c r="J489" s="220"/>
      <c r="K489" s="220"/>
      <c r="L489" s="220"/>
      <c r="M489" s="220"/>
      <c r="N489" s="220"/>
      <c r="O489" s="220"/>
      <c r="P489" s="220"/>
      <c r="Q489" s="220"/>
      <c r="R489" s="220"/>
      <c r="S489" s="220"/>
      <c r="T489" s="220"/>
      <c r="U489" s="220"/>
      <c r="V489" s="220"/>
      <c r="W489" s="220"/>
      <c r="X489" s="220"/>
      <c r="Y489" s="220"/>
      <c r="Z489" s="220"/>
      <c r="AA489" s="220"/>
      <c r="AB489" s="220"/>
      <c r="AC489" s="220"/>
      <c r="AD489" s="220"/>
      <c r="AE489" s="220"/>
      <c r="AF489" s="220"/>
      <c r="AG489" s="220"/>
      <c r="AH489" s="220"/>
      <c r="AI489" s="220"/>
      <c r="AJ489" s="220"/>
      <c r="AK489" s="220"/>
      <c r="AL489" s="220"/>
    </row>
    <row r="490" spans="1:38" ht="13.5" customHeight="1" x14ac:dyDescent="0.3">
      <c r="A490" s="220"/>
      <c r="B490" s="220"/>
      <c r="C490" s="220"/>
      <c r="D490" s="220"/>
      <c r="E490" s="220"/>
      <c r="F490" s="220"/>
      <c r="G490" s="220"/>
      <c r="H490" s="220"/>
      <c r="I490" s="220"/>
      <c r="J490" s="220"/>
      <c r="K490" s="220"/>
      <c r="L490" s="220"/>
      <c r="M490" s="220"/>
      <c r="N490" s="220"/>
      <c r="O490" s="220"/>
      <c r="P490" s="220"/>
      <c r="Q490" s="220"/>
      <c r="R490" s="220"/>
      <c r="S490" s="220"/>
      <c r="T490" s="220"/>
      <c r="U490" s="220"/>
      <c r="V490" s="220"/>
      <c r="W490" s="220"/>
      <c r="X490" s="220"/>
      <c r="Y490" s="220"/>
      <c r="Z490" s="220"/>
      <c r="AA490" s="220"/>
      <c r="AB490" s="220"/>
      <c r="AC490" s="220"/>
      <c r="AD490" s="220"/>
      <c r="AE490" s="220"/>
      <c r="AF490" s="220"/>
      <c r="AG490" s="220"/>
      <c r="AH490" s="220"/>
      <c r="AI490" s="220"/>
      <c r="AJ490" s="220"/>
      <c r="AK490" s="220"/>
      <c r="AL490" s="220"/>
    </row>
    <row r="491" spans="1:38" ht="13.5" customHeight="1" x14ac:dyDescent="0.3">
      <c r="A491" s="220"/>
      <c r="B491" s="220"/>
      <c r="C491" s="220"/>
      <c r="D491" s="220"/>
      <c r="E491" s="220"/>
      <c r="F491" s="220"/>
      <c r="G491" s="220"/>
      <c r="H491" s="220"/>
      <c r="I491" s="220"/>
      <c r="J491" s="220"/>
      <c r="K491" s="220"/>
      <c r="L491" s="220"/>
      <c r="M491" s="220"/>
      <c r="N491" s="220"/>
      <c r="O491" s="220"/>
      <c r="P491" s="220"/>
      <c r="Q491" s="220"/>
      <c r="R491" s="220"/>
      <c r="S491" s="220"/>
      <c r="T491" s="220"/>
      <c r="U491" s="220"/>
      <c r="V491" s="220"/>
      <c r="W491" s="220"/>
      <c r="X491" s="220"/>
      <c r="Y491" s="220"/>
      <c r="Z491" s="220"/>
      <c r="AA491" s="220"/>
      <c r="AB491" s="220"/>
      <c r="AC491" s="220"/>
      <c r="AD491" s="220"/>
      <c r="AE491" s="220"/>
      <c r="AF491" s="220"/>
      <c r="AG491" s="220"/>
      <c r="AH491" s="220"/>
      <c r="AI491" s="220"/>
      <c r="AJ491" s="220"/>
      <c r="AK491" s="220"/>
      <c r="AL491" s="220"/>
    </row>
    <row r="492" spans="1:38" ht="13.5" customHeight="1" x14ac:dyDescent="0.3">
      <c r="A492" s="220"/>
      <c r="B492" s="220"/>
      <c r="C492" s="220"/>
      <c r="D492" s="220"/>
      <c r="E492" s="220"/>
      <c r="F492" s="220"/>
      <c r="G492" s="220"/>
      <c r="H492" s="220"/>
      <c r="I492" s="220"/>
      <c r="J492" s="220"/>
      <c r="K492" s="220"/>
      <c r="L492" s="220"/>
      <c r="M492" s="220"/>
      <c r="N492" s="220"/>
      <c r="O492" s="220"/>
      <c r="P492" s="220"/>
      <c r="Q492" s="220"/>
      <c r="R492" s="220"/>
      <c r="S492" s="220"/>
      <c r="T492" s="220"/>
      <c r="U492" s="220"/>
      <c r="V492" s="220"/>
      <c r="W492" s="220"/>
      <c r="X492" s="220"/>
      <c r="Y492" s="220"/>
      <c r="Z492" s="220"/>
      <c r="AA492" s="220"/>
      <c r="AB492" s="220"/>
      <c r="AC492" s="220"/>
      <c r="AD492" s="220"/>
      <c r="AE492" s="220"/>
      <c r="AF492" s="220"/>
      <c r="AG492" s="220"/>
      <c r="AH492" s="220"/>
      <c r="AI492" s="220"/>
      <c r="AJ492" s="220"/>
      <c r="AK492" s="220"/>
      <c r="AL492" s="220"/>
    </row>
    <row r="493" spans="1:38" ht="13.5" customHeight="1" x14ac:dyDescent="0.3">
      <c r="A493" s="220"/>
      <c r="B493" s="220"/>
      <c r="C493" s="220"/>
      <c r="D493" s="220"/>
      <c r="E493" s="220"/>
      <c r="F493" s="220"/>
      <c r="G493" s="220"/>
      <c r="H493" s="220"/>
      <c r="I493" s="220"/>
      <c r="J493" s="220"/>
      <c r="K493" s="220"/>
      <c r="L493" s="220"/>
      <c r="M493" s="220"/>
      <c r="N493" s="220"/>
      <c r="O493" s="220"/>
      <c r="P493" s="220"/>
      <c r="Q493" s="220"/>
      <c r="R493" s="220"/>
      <c r="S493" s="220"/>
      <c r="T493" s="220"/>
      <c r="U493" s="220"/>
      <c r="V493" s="220"/>
      <c r="W493" s="220"/>
      <c r="X493" s="220"/>
      <c r="Y493" s="220"/>
      <c r="Z493" s="220"/>
      <c r="AA493" s="220"/>
      <c r="AB493" s="220"/>
      <c r="AC493" s="220"/>
      <c r="AD493" s="220"/>
      <c r="AE493" s="220"/>
      <c r="AF493" s="220"/>
      <c r="AG493" s="220"/>
      <c r="AH493" s="220"/>
      <c r="AI493" s="220"/>
      <c r="AJ493" s="220"/>
      <c r="AK493" s="220"/>
      <c r="AL493" s="220"/>
    </row>
    <row r="494" spans="1:38" ht="13.5" customHeight="1" x14ac:dyDescent="0.3">
      <c r="A494" s="220"/>
      <c r="B494" s="220"/>
      <c r="C494" s="220"/>
      <c r="D494" s="220"/>
      <c r="E494" s="220"/>
      <c r="F494" s="220"/>
      <c r="G494" s="220"/>
      <c r="H494" s="220"/>
      <c r="I494" s="220"/>
      <c r="J494" s="220"/>
      <c r="K494" s="220"/>
      <c r="L494" s="220"/>
      <c r="M494" s="220"/>
      <c r="N494" s="220"/>
      <c r="O494" s="220"/>
      <c r="P494" s="220"/>
      <c r="Q494" s="220"/>
      <c r="R494" s="220"/>
      <c r="S494" s="220"/>
      <c r="T494" s="220"/>
      <c r="U494" s="220"/>
      <c r="V494" s="220"/>
      <c r="W494" s="220"/>
      <c r="X494" s="220"/>
      <c r="Y494" s="220"/>
      <c r="Z494" s="220"/>
      <c r="AA494" s="220"/>
      <c r="AB494" s="220"/>
      <c r="AC494" s="220"/>
      <c r="AD494" s="220"/>
      <c r="AE494" s="220"/>
      <c r="AF494" s="220"/>
      <c r="AG494" s="220"/>
      <c r="AH494" s="220"/>
      <c r="AI494" s="220"/>
      <c r="AJ494" s="220"/>
      <c r="AK494" s="220"/>
      <c r="AL494" s="220"/>
    </row>
    <row r="495" spans="1:38" ht="13.5" customHeight="1" x14ac:dyDescent="0.3">
      <c r="A495" s="220"/>
      <c r="B495" s="220"/>
      <c r="C495" s="220"/>
      <c r="D495" s="220"/>
      <c r="E495" s="220"/>
      <c r="F495" s="220"/>
      <c r="G495" s="220"/>
      <c r="H495" s="220"/>
      <c r="I495" s="220"/>
      <c r="J495" s="220"/>
      <c r="K495" s="220"/>
      <c r="L495" s="220"/>
      <c r="M495" s="220"/>
      <c r="N495" s="220"/>
      <c r="O495" s="220"/>
      <c r="P495" s="220"/>
      <c r="Q495" s="220"/>
      <c r="R495" s="220"/>
      <c r="S495" s="220"/>
      <c r="T495" s="220"/>
      <c r="U495" s="220"/>
      <c r="V495" s="220"/>
      <c r="W495" s="220"/>
      <c r="X495" s="220"/>
      <c r="Y495" s="220"/>
      <c r="Z495" s="220"/>
      <c r="AA495" s="220"/>
      <c r="AB495" s="220"/>
      <c r="AC495" s="220"/>
      <c r="AD495" s="220"/>
      <c r="AE495" s="220"/>
      <c r="AF495" s="220"/>
      <c r="AG495" s="220"/>
      <c r="AH495" s="220"/>
      <c r="AI495" s="220"/>
      <c r="AJ495" s="220"/>
      <c r="AK495" s="220"/>
      <c r="AL495" s="220"/>
    </row>
    <row r="496" spans="1:38" ht="13.5" customHeight="1" x14ac:dyDescent="0.3">
      <c r="A496" s="220"/>
      <c r="B496" s="220"/>
      <c r="C496" s="220"/>
      <c r="D496" s="220"/>
      <c r="E496" s="220"/>
      <c r="F496" s="220"/>
      <c r="G496" s="220"/>
      <c r="H496" s="220"/>
      <c r="I496" s="220"/>
      <c r="J496" s="220"/>
      <c r="K496" s="220"/>
      <c r="L496" s="220"/>
      <c r="M496" s="220"/>
      <c r="N496" s="220"/>
      <c r="O496" s="220"/>
      <c r="P496" s="220"/>
      <c r="Q496" s="220"/>
      <c r="R496" s="220"/>
      <c r="S496" s="220"/>
      <c r="T496" s="220"/>
      <c r="U496" s="220"/>
      <c r="V496" s="220"/>
      <c r="W496" s="220"/>
      <c r="X496" s="220"/>
      <c r="Y496" s="220"/>
      <c r="Z496" s="220"/>
      <c r="AA496" s="220"/>
      <c r="AB496" s="220"/>
      <c r="AC496" s="220"/>
      <c r="AD496" s="220"/>
      <c r="AE496" s="220"/>
      <c r="AF496" s="220"/>
      <c r="AG496" s="220"/>
      <c r="AH496" s="220"/>
      <c r="AI496" s="220"/>
      <c r="AJ496" s="220"/>
      <c r="AK496" s="220"/>
      <c r="AL496" s="220"/>
    </row>
    <row r="497" spans="1:38" ht="13.5" customHeight="1" x14ac:dyDescent="0.3">
      <c r="A497" s="220"/>
      <c r="B497" s="220"/>
      <c r="C497" s="220"/>
      <c r="D497" s="220"/>
      <c r="E497" s="220"/>
      <c r="F497" s="220"/>
      <c r="G497" s="220"/>
      <c r="H497" s="220"/>
      <c r="I497" s="220"/>
      <c r="J497" s="220"/>
      <c r="K497" s="220"/>
      <c r="L497" s="220"/>
      <c r="M497" s="220"/>
      <c r="N497" s="220"/>
      <c r="O497" s="220"/>
      <c r="P497" s="220"/>
      <c r="Q497" s="220"/>
      <c r="R497" s="220"/>
      <c r="S497" s="220"/>
      <c r="T497" s="220"/>
      <c r="U497" s="220"/>
      <c r="V497" s="220"/>
      <c r="W497" s="220"/>
      <c r="X497" s="220"/>
      <c r="Y497" s="220"/>
      <c r="Z497" s="220"/>
      <c r="AA497" s="220"/>
      <c r="AB497" s="220"/>
      <c r="AC497" s="220"/>
      <c r="AD497" s="220"/>
      <c r="AE497" s="220"/>
      <c r="AF497" s="220"/>
      <c r="AG497" s="220"/>
      <c r="AH497" s="220"/>
      <c r="AI497" s="220"/>
      <c r="AJ497" s="220"/>
      <c r="AK497" s="220"/>
      <c r="AL497" s="220"/>
    </row>
    <row r="498" spans="1:38" ht="13.5" customHeight="1" x14ac:dyDescent="0.3">
      <c r="A498" s="220"/>
      <c r="B498" s="220"/>
      <c r="C498" s="220"/>
      <c r="D498" s="220"/>
      <c r="E498" s="220"/>
      <c r="F498" s="220"/>
      <c r="G498" s="220"/>
      <c r="H498" s="220"/>
      <c r="I498" s="220"/>
      <c r="J498" s="220"/>
      <c r="K498" s="220"/>
      <c r="L498" s="220"/>
      <c r="M498" s="220"/>
      <c r="N498" s="220"/>
      <c r="O498" s="220"/>
      <c r="P498" s="220"/>
      <c r="Q498" s="220"/>
      <c r="R498" s="220"/>
      <c r="S498" s="220"/>
      <c r="T498" s="220"/>
      <c r="U498" s="220"/>
      <c r="V498" s="220"/>
      <c r="W498" s="220"/>
      <c r="X498" s="220"/>
      <c r="Y498" s="220"/>
      <c r="Z498" s="220"/>
      <c r="AA498" s="220"/>
      <c r="AB498" s="220"/>
      <c r="AC498" s="220"/>
      <c r="AD498" s="220"/>
      <c r="AE498" s="220"/>
      <c r="AF498" s="220"/>
      <c r="AG498" s="220"/>
      <c r="AH498" s="220"/>
      <c r="AI498" s="220"/>
      <c r="AJ498" s="220"/>
      <c r="AK498" s="220"/>
      <c r="AL498" s="220"/>
    </row>
    <row r="499" spans="1:38" ht="13.5" customHeight="1" x14ac:dyDescent="0.3">
      <c r="A499" s="220"/>
      <c r="B499" s="220"/>
      <c r="C499" s="220"/>
      <c r="D499" s="220"/>
      <c r="E499" s="220"/>
      <c r="F499" s="220"/>
      <c r="G499" s="220"/>
      <c r="H499" s="220"/>
      <c r="I499" s="220"/>
      <c r="J499" s="220"/>
      <c r="K499" s="220"/>
      <c r="L499" s="220"/>
      <c r="M499" s="220"/>
      <c r="N499" s="220"/>
      <c r="O499" s="220"/>
      <c r="P499" s="220"/>
      <c r="Q499" s="220"/>
      <c r="R499" s="220"/>
      <c r="S499" s="220"/>
      <c r="T499" s="220"/>
      <c r="U499" s="220"/>
      <c r="V499" s="220"/>
      <c r="W499" s="220"/>
      <c r="X499" s="220"/>
      <c r="Y499" s="220"/>
      <c r="Z499" s="220"/>
      <c r="AA499" s="220"/>
      <c r="AB499" s="220"/>
      <c r="AC499" s="220"/>
      <c r="AD499" s="220"/>
      <c r="AE499" s="220"/>
      <c r="AF499" s="220"/>
      <c r="AG499" s="220"/>
      <c r="AH499" s="220"/>
      <c r="AI499" s="220"/>
      <c r="AJ499" s="220"/>
      <c r="AK499" s="220"/>
      <c r="AL499" s="220"/>
    </row>
    <row r="500" spans="1:38" ht="13.5" customHeight="1" x14ac:dyDescent="0.3">
      <c r="A500" s="220"/>
      <c r="B500" s="220"/>
      <c r="C500" s="220"/>
      <c r="D500" s="220"/>
      <c r="E500" s="220"/>
      <c r="F500" s="220"/>
      <c r="G500" s="220"/>
      <c r="H500" s="220"/>
      <c r="I500" s="220"/>
      <c r="J500" s="220"/>
      <c r="K500" s="220"/>
      <c r="L500" s="220"/>
      <c r="M500" s="220"/>
      <c r="N500" s="220"/>
      <c r="O500" s="220"/>
      <c r="P500" s="220"/>
      <c r="Q500" s="220"/>
      <c r="R500" s="220"/>
      <c r="S500" s="220"/>
      <c r="T500" s="220"/>
      <c r="U500" s="220"/>
      <c r="V500" s="220"/>
      <c r="W500" s="220"/>
      <c r="X500" s="220"/>
      <c r="Y500" s="220"/>
      <c r="Z500" s="220"/>
      <c r="AA500" s="220"/>
      <c r="AB500" s="220"/>
      <c r="AC500" s="220"/>
      <c r="AD500" s="220"/>
      <c r="AE500" s="220"/>
      <c r="AF500" s="220"/>
      <c r="AG500" s="220"/>
      <c r="AH500" s="220"/>
      <c r="AI500" s="220"/>
      <c r="AJ500" s="220"/>
      <c r="AK500" s="220"/>
      <c r="AL500" s="220"/>
    </row>
    <row r="501" spans="1:38" ht="13.5" customHeight="1" x14ac:dyDescent="0.3">
      <c r="A501" s="220"/>
      <c r="B501" s="220"/>
      <c r="C501" s="220"/>
      <c r="D501" s="220"/>
      <c r="E501" s="220"/>
      <c r="F501" s="220"/>
      <c r="G501" s="220"/>
      <c r="H501" s="220"/>
      <c r="I501" s="220"/>
      <c r="J501" s="220"/>
      <c r="K501" s="220"/>
      <c r="L501" s="220"/>
      <c r="M501" s="220"/>
      <c r="N501" s="220"/>
      <c r="O501" s="220"/>
      <c r="P501" s="220"/>
      <c r="Q501" s="220"/>
      <c r="R501" s="220"/>
      <c r="S501" s="220"/>
      <c r="T501" s="220"/>
      <c r="U501" s="220"/>
      <c r="V501" s="220"/>
      <c r="W501" s="220"/>
      <c r="X501" s="220"/>
      <c r="Y501" s="220"/>
      <c r="Z501" s="220"/>
      <c r="AA501" s="220"/>
      <c r="AB501" s="220"/>
      <c r="AC501" s="220"/>
      <c r="AD501" s="220"/>
      <c r="AE501" s="220"/>
      <c r="AF501" s="220"/>
      <c r="AG501" s="220"/>
      <c r="AH501" s="220"/>
      <c r="AI501" s="220"/>
      <c r="AJ501" s="220"/>
      <c r="AK501" s="220"/>
      <c r="AL501" s="220"/>
    </row>
    <row r="502" spans="1:38" ht="13.5" customHeight="1" x14ac:dyDescent="0.3">
      <c r="A502" s="220"/>
      <c r="B502" s="220"/>
      <c r="C502" s="220"/>
      <c r="D502" s="220"/>
      <c r="E502" s="220"/>
      <c r="F502" s="220"/>
      <c r="G502" s="220"/>
      <c r="H502" s="220"/>
      <c r="I502" s="220"/>
      <c r="J502" s="220"/>
      <c r="K502" s="220"/>
      <c r="L502" s="220"/>
      <c r="M502" s="220"/>
      <c r="N502" s="220"/>
      <c r="O502" s="220"/>
      <c r="P502" s="220"/>
      <c r="Q502" s="220"/>
      <c r="R502" s="220"/>
      <c r="S502" s="220"/>
      <c r="T502" s="220"/>
      <c r="U502" s="220"/>
      <c r="V502" s="220"/>
      <c r="W502" s="220"/>
      <c r="X502" s="220"/>
      <c r="Y502" s="220"/>
      <c r="Z502" s="220"/>
      <c r="AA502" s="220"/>
      <c r="AB502" s="220"/>
      <c r="AC502" s="220"/>
      <c r="AD502" s="220"/>
      <c r="AE502" s="220"/>
      <c r="AF502" s="220"/>
      <c r="AG502" s="220"/>
      <c r="AH502" s="220"/>
      <c r="AI502" s="220"/>
      <c r="AJ502" s="220"/>
      <c r="AK502" s="220"/>
      <c r="AL502" s="220"/>
    </row>
    <row r="503" spans="1:38" ht="13.5" customHeight="1" x14ac:dyDescent="0.3">
      <c r="A503" s="220"/>
      <c r="B503" s="220"/>
      <c r="C503" s="220"/>
      <c r="D503" s="220"/>
      <c r="E503" s="220"/>
      <c r="F503" s="220"/>
      <c r="G503" s="220"/>
      <c r="H503" s="220"/>
      <c r="I503" s="220"/>
      <c r="J503" s="220"/>
      <c r="K503" s="220"/>
      <c r="L503" s="220"/>
      <c r="M503" s="220"/>
      <c r="N503" s="220"/>
      <c r="O503" s="220"/>
      <c r="P503" s="220"/>
      <c r="Q503" s="220"/>
      <c r="R503" s="220"/>
      <c r="S503" s="220"/>
      <c r="T503" s="220"/>
      <c r="U503" s="220"/>
      <c r="V503" s="220"/>
      <c r="W503" s="220"/>
      <c r="X503" s="220"/>
      <c r="Y503" s="220"/>
      <c r="Z503" s="220"/>
      <c r="AA503" s="220"/>
      <c r="AB503" s="220"/>
      <c r="AC503" s="220"/>
      <c r="AD503" s="220"/>
      <c r="AE503" s="220"/>
      <c r="AF503" s="220"/>
      <c r="AG503" s="220"/>
      <c r="AH503" s="220"/>
      <c r="AI503" s="220"/>
      <c r="AJ503" s="220"/>
      <c r="AK503" s="220"/>
      <c r="AL503" s="220"/>
    </row>
    <row r="504" spans="1:38" ht="13.5" customHeight="1" x14ac:dyDescent="0.3">
      <c r="A504" s="220"/>
      <c r="B504" s="220"/>
      <c r="C504" s="220"/>
      <c r="D504" s="220"/>
      <c r="E504" s="220"/>
      <c r="F504" s="220"/>
      <c r="G504" s="220"/>
      <c r="H504" s="220"/>
      <c r="I504" s="220"/>
      <c r="J504" s="220"/>
      <c r="K504" s="220"/>
      <c r="L504" s="220"/>
      <c r="M504" s="220"/>
      <c r="N504" s="220"/>
      <c r="O504" s="220"/>
      <c r="P504" s="220"/>
      <c r="Q504" s="220"/>
      <c r="R504" s="220"/>
      <c r="S504" s="220"/>
      <c r="T504" s="220"/>
      <c r="U504" s="220"/>
      <c r="V504" s="220"/>
      <c r="W504" s="220"/>
      <c r="X504" s="220"/>
      <c r="Y504" s="220"/>
      <c r="Z504" s="220"/>
      <c r="AA504" s="220"/>
      <c r="AB504" s="220"/>
      <c r="AC504" s="220"/>
      <c r="AD504" s="220"/>
      <c r="AE504" s="220"/>
      <c r="AF504" s="220"/>
      <c r="AG504" s="220"/>
      <c r="AH504" s="220"/>
      <c r="AI504" s="220"/>
      <c r="AJ504" s="220"/>
      <c r="AK504" s="220"/>
      <c r="AL504" s="220"/>
    </row>
    <row r="505" spans="1:38" ht="13.5" customHeight="1" x14ac:dyDescent="0.3">
      <c r="A505" s="220"/>
      <c r="B505" s="220"/>
      <c r="C505" s="220"/>
      <c r="D505" s="220"/>
      <c r="E505" s="220"/>
      <c r="F505" s="220"/>
      <c r="G505" s="220"/>
      <c r="H505" s="220"/>
      <c r="I505" s="220"/>
      <c r="J505" s="220"/>
      <c r="K505" s="220"/>
      <c r="L505" s="220"/>
      <c r="M505" s="220"/>
      <c r="N505" s="220"/>
      <c r="O505" s="220"/>
      <c r="P505" s="220"/>
      <c r="Q505" s="220"/>
      <c r="R505" s="220"/>
      <c r="S505" s="220"/>
      <c r="T505" s="220"/>
      <c r="U505" s="220"/>
      <c r="V505" s="220"/>
      <c r="W505" s="220"/>
      <c r="X505" s="220"/>
      <c r="Y505" s="220"/>
      <c r="Z505" s="220"/>
      <c r="AA505" s="220"/>
      <c r="AB505" s="220"/>
      <c r="AC505" s="220"/>
      <c r="AD505" s="220"/>
      <c r="AE505" s="220"/>
      <c r="AF505" s="220"/>
      <c r="AG505" s="220"/>
      <c r="AH505" s="220"/>
      <c r="AI505" s="220"/>
      <c r="AJ505" s="220"/>
      <c r="AK505" s="220"/>
      <c r="AL505" s="220"/>
    </row>
    <row r="506" spans="1:38" ht="13.5" customHeight="1" x14ac:dyDescent="0.3">
      <c r="A506" s="220"/>
      <c r="B506" s="220"/>
      <c r="C506" s="220"/>
      <c r="D506" s="220"/>
      <c r="E506" s="220"/>
      <c r="F506" s="220"/>
      <c r="G506" s="220"/>
      <c r="H506" s="220"/>
      <c r="I506" s="220"/>
      <c r="J506" s="220"/>
      <c r="K506" s="220"/>
      <c r="L506" s="220"/>
      <c r="M506" s="220"/>
      <c r="N506" s="220"/>
      <c r="O506" s="220"/>
      <c r="P506" s="220"/>
      <c r="Q506" s="220"/>
      <c r="R506" s="220"/>
      <c r="S506" s="220"/>
      <c r="T506" s="220"/>
      <c r="U506" s="220"/>
      <c r="V506" s="220"/>
      <c r="W506" s="220"/>
      <c r="X506" s="220"/>
      <c r="Y506" s="220"/>
      <c r="Z506" s="220"/>
      <c r="AA506" s="220"/>
      <c r="AB506" s="220"/>
      <c r="AC506" s="220"/>
      <c r="AD506" s="220"/>
      <c r="AE506" s="220"/>
      <c r="AF506" s="220"/>
      <c r="AG506" s="220"/>
      <c r="AH506" s="220"/>
      <c r="AI506" s="220"/>
      <c r="AJ506" s="220"/>
      <c r="AK506" s="220"/>
      <c r="AL506" s="220"/>
    </row>
    <row r="507" spans="1:38" ht="13.5" customHeight="1" x14ac:dyDescent="0.3">
      <c r="A507" s="220"/>
      <c r="B507" s="220"/>
      <c r="C507" s="220"/>
      <c r="D507" s="220"/>
      <c r="E507" s="220"/>
      <c r="F507" s="220"/>
      <c r="G507" s="220"/>
      <c r="H507" s="220"/>
      <c r="I507" s="220"/>
      <c r="J507" s="220"/>
      <c r="K507" s="220"/>
      <c r="L507" s="220"/>
      <c r="M507" s="220"/>
      <c r="N507" s="220"/>
      <c r="O507" s="220"/>
      <c r="P507" s="220"/>
      <c r="Q507" s="220"/>
      <c r="R507" s="220"/>
      <c r="S507" s="220"/>
      <c r="T507" s="220"/>
      <c r="U507" s="220"/>
      <c r="V507" s="220"/>
      <c r="W507" s="220"/>
      <c r="X507" s="220"/>
      <c r="Y507" s="220"/>
      <c r="Z507" s="220"/>
      <c r="AA507" s="220"/>
      <c r="AB507" s="220"/>
      <c r="AC507" s="220"/>
      <c r="AD507" s="220"/>
      <c r="AE507" s="220"/>
      <c r="AF507" s="220"/>
      <c r="AG507" s="220"/>
      <c r="AH507" s="220"/>
      <c r="AI507" s="220"/>
      <c r="AJ507" s="220"/>
      <c r="AK507" s="220"/>
      <c r="AL507" s="220"/>
    </row>
    <row r="508" spans="1:38" ht="13.5" customHeight="1" x14ac:dyDescent="0.3">
      <c r="A508" s="220"/>
      <c r="B508" s="220"/>
      <c r="C508" s="220"/>
      <c r="D508" s="220"/>
      <c r="E508" s="220"/>
      <c r="F508" s="220"/>
      <c r="G508" s="220"/>
      <c r="H508" s="220"/>
      <c r="I508" s="220"/>
      <c r="J508" s="220"/>
      <c r="K508" s="220"/>
      <c r="L508" s="220"/>
      <c r="M508" s="220"/>
      <c r="N508" s="220"/>
      <c r="O508" s="220"/>
      <c r="P508" s="220"/>
      <c r="Q508" s="220"/>
      <c r="R508" s="220"/>
      <c r="S508" s="220"/>
      <c r="T508" s="220"/>
      <c r="U508" s="220"/>
      <c r="V508" s="220"/>
      <c r="W508" s="220"/>
      <c r="X508" s="220"/>
      <c r="Y508" s="220"/>
      <c r="Z508" s="220"/>
      <c r="AA508" s="220"/>
      <c r="AB508" s="220"/>
      <c r="AC508" s="220"/>
      <c r="AD508" s="220"/>
      <c r="AE508" s="220"/>
      <c r="AF508" s="220"/>
      <c r="AG508" s="220"/>
      <c r="AH508" s="220"/>
      <c r="AI508" s="220"/>
      <c r="AJ508" s="220"/>
      <c r="AK508" s="220"/>
      <c r="AL508" s="220"/>
    </row>
    <row r="509" spans="1:38" ht="13.5" customHeight="1" x14ac:dyDescent="0.3">
      <c r="A509" s="220"/>
      <c r="B509" s="220"/>
      <c r="C509" s="220"/>
      <c r="D509" s="220"/>
      <c r="E509" s="220"/>
      <c r="F509" s="220"/>
      <c r="G509" s="220"/>
      <c r="H509" s="220"/>
      <c r="I509" s="220"/>
      <c r="J509" s="220"/>
      <c r="K509" s="220"/>
      <c r="L509" s="220"/>
      <c r="M509" s="220"/>
      <c r="N509" s="220"/>
      <c r="O509" s="220"/>
      <c r="P509" s="220"/>
      <c r="Q509" s="220"/>
      <c r="R509" s="220"/>
      <c r="S509" s="220"/>
      <c r="T509" s="220"/>
      <c r="U509" s="220"/>
      <c r="V509" s="220"/>
      <c r="W509" s="220"/>
      <c r="X509" s="220"/>
      <c r="Y509" s="220"/>
      <c r="Z509" s="220"/>
      <c r="AA509" s="220"/>
      <c r="AB509" s="220"/>
      <c r="AC509" s="220"/>
      <c r="AD509" s="220"/>
      <c r="AE509" s="220"/>
      <c r="AF509" s="220"/>
      <c r="AG509" s="220"/>
      <c r="AH509" s="220"/>
      <c r="AI509" s="220"/>
      <c r="AJ509" s="220"/>
      <c r="AK509" s="220"/>
      <c r="AL509" s="220"/>
    </row>
    <row r="510" spans="1:38" ht="13.5" customHeight="1" x14ac:dyDescent="0.3">
      <c r="A510" s="220"/>
      <c r="B510" s="220"/>
      <c r="C510" s="220"/>
      <c r="D510" s="220"/>
      <c r="E510" s="220"/>
      <c r="F510" s="220"/>
      <c r="G510" s="220"/>
      <c r="H510" s="220"/>
      <c r="I510" s="220"/>
      <c r="J510" s="220"/>
      <c r="K510" s="220"/>
      <c r="L510" s="220"/>
      <c r="M510" s="220"/>
      <c r="N510" s="220"/>
      <c r="O510" s="220"/>
      <c r="P510" s="220"/>
      <c r="Q510" s="220"/>
      <c r="R510" s="220"/>
      <c r="S510" s="220"/>
      <c r="T510" s="220"/>
      <c r="U510" s="220"/>
      <c r="V510" s="220"/>
      <c r="W510" s="220"/>
      <c r="X510" s="220"/>
      <c r="Y510" s="220"/>
      <c r="Z510" s="220"/>
      <c r="AA510" s="220"/>
      <c r="AB510" s="220"/>
      <c r="AC510" s="220"/>
      <c r="AD510" s="220"/>
      <c r="AE510" s="220"/>
      <c r="AF510" s="220"/>
      <c r="AG510" s="220"/>
      <c r="AH510" s="220"/>
      <c r="AI510" s="220"/>
      <c r="AJ510" s="220"/>
      <c r="AK510" s="220"/>
      <c r="AL510" s="220"/>
    </row>
    <row r="511" spans="1:38" ht="13.5" customHeight="1" x14ac:dyDescent="0.3">
      <c r="A511" s="220"/>
      <c r="B511" s="220"/>
      <c r="C511" s="220"/>
      <c r="D511" s="220"/>
      <c r="E511" s="220"/>
      <c r="F511" s="220"/>
      <c r="G511" s="220"/>
      <c r="H511" s="220"/>
      <c r="I511" s="220"/>
      <c r="J511" s="220"/>
      <c r="K511" s="220"/>
      <c r="L511" s="220"/>
      <c r="M511" s="220"/>
      <c r="N511" s="220"/>
      <c r="O511" s="220"/>
      <c r="P511" s="220"/>
      <c r="Q511" s="220"/>
      <c r="R511" s="220"/>
      <c r="S511" s="220"/>
      <c r="T511" s="220"/>
      <c r="U511" s="220"/>
      <c r="V511" s="220"/>
      <c r="W511" s="220"/>
      <c r="X511" s="220"/>
      <c r="Y511" s="220"/>
      <c r="Z511" s="220"/>
      <c r="AA511" s="220"/>
      <c r="AB511" s="220"/>
      <c r="AC511" s="220"/>
      <c r="AD511" s="220"/>
      <c r="AE511" s="220"/>
      <c r="AF511" s="220"/>
      <c r="AG511" s="220"/>
      <c r="AH511" s="220"/>
      <c r="AI511" s="220"/>
      <c r="AJ511" s="220"/>
      <c r="AK511" s="220"/>
      <c r="AL511" s="220"/>
    </row>
    <row r="512" spans="1:38" ht="13.5" customHeight="1" x14ac:dyDescent="0.3">
      <c r="A512" s="220"/>
      <c r="B512" s="220"/>
      <c r="C512" s="220"/>
      <c r="D512" s="220"/>
      <c r="E512" s="220"/>
      <c r="F512" s="220"/>
      <c r="G512" s="220"/>
      <c r="H512" s="220"/>
      <c r="I512" s="220"/>
      <c r="J512" s="220"/>
      <c r="K512" s="220"/>
      <c r="L512" s="220"/>
      <c r="M512" s="220"/>
      <c r="N512" s="220"/>
      <c r="O512" s="220"/>
      <c r="P512" s="220"/>
      <c r="Q512" s="220"/>
      <c r="R512" s="220"/>
      <c r="S512" s="220"/>
      <c r="T512" s="220"/>
      <c r="U512" s="220"/>
      <c r="V512" s="220"/>
      <c r="W512" s="220"/>
      <c r="X512" s="220"/>
      <c r="Y512" s="220"/>
      <c r="Z512" s="220"/>
      <c r="AA512" s="220"/>
      <c r="AB512" s="220"/>
      <c r="AC512" s="220"/>
      <c r="AD512" s="220"/>
      <c r="AE512" s="220"/>
      <c r="AF512" s="220"/>
      <c r="AG512" s="220"/>
      <c r="AH512" s="220"/>
      <c r="AI512" s="220"/>
      <c r="AJ512" s="220"/>
      <c r="AK512" s="220"/>
      <c r="AL512" s="220"/>
    </row>
    <row r="513" spans="1:38" ht="13.5" customHeight="1" x14ac:dyDescent="0.3">
      <c r="A513" s="220"/>
      <c r="B513" s="220"/>
      <c r="C513" s="220"/>
      <c r="D513" s="220"/>
      <c r="E513" s="220"/>
      <c r="F513" s="220"/>
      <c r="G513" s="220"/>
      <c r="H513" s="220"/>
      <c r="I513" s="220"/>
      <c r="J513" s="220"/>
      <c r="K513" s="220"/>
      <c r="L513" s="220"/>
      <c r="M513" s="220"/>
      <c r="N513" s="220"/>
      <c r="O513" s="220"/>
      <c r="P513" s="220"/>
      <c r="Q513" s="220"/>
      <c r="R513" s="220"/>
      <c r="S513" s="220"/>
      <c r="T513" s="220"/>
      <c r="U513" s="220"/>
      <c r="V513" s="220"/>
      <c r="W513" s="220"/>
      <c r="X513" s="220"/>
      <c r="Y513" s="220"/>
      <c r="Z513" s="220"/>
      <c r="AA513" s="220"/>
      <c r="AB513" s="220"/>
      <c r="AC513" s="220"/>
      <c r="AD513" s="220"/>
      <c r="AE513" s="220"/>
      <c r="AF513" s="220"/>
      <c r="AG513" s="220"/>
      <c r="AH513" s="220"/>
      <c r="AI513" s="220"/>
      <c r="AJ513" s="220"/>
      <c r="AK513" s="220"/>
      <c r="AL513" s="220"/>
    </row>
    <row r="514" spans="1:38" ht="13.5" customHeight="1" x14ac:dyDescent="0.3">
      <c r="A514" s="220"/>
      <c r="B514" s="220"/>
      <c r="C514" s="220"/>
      <c r="D514" s="220"/>
      <c r="E514" s="220"/>
      <c r="F514" s="220"/>
      <c r="G514" s="220"/>
      <c r="H514" s="220"/>
      <c r="I514" s="220"/>
      <c r="J514" s="220"/>
      <c r="K514" s="220"/>
      <c r="L514" s="220"/>
      <c r="M514" s="220"/>
      <c r="N514" s="220"/>
      <c r="O514" s="220"/>
      <c r="P514" s="220"/>
      <c r="Q514" s="220"/>
      <c r="R514" s="220"/>
      <c r="S514" s="220"/>
      <c r="T514" s="220"/>
      <c r="U514" s="220"/>
      <c r="V514" s="220"/>
      <c r="W514" s="220"/>
      <c r="X514" s="220"/>
      <c r="Y514" s="220"/>
      <c r="Z514" s="220"/>
      <c r="AA514" s="220"/>
      <c r="AB514" s="220"/>
      <c r="AC514" s="220"/>
      <c r="AD514" s="220"/>
      <c r="AE514" s="220"/>
      <c r="AF514" s="220"/>
      <c r="AG514" s="220"/>
      <c r="AH514" s="220"/>
      <c r="AI514" s="220"/>
      <c r="AJ514" s="220"/>
      <c r="AK514" s="220"/>
      <c r="AL514" s="220"/>
    </row>
    <row r="515" spans="1:38" ht="13.5" customHeight="1" x14ac:dyDescent="0.3">
      <c r="A515" s="220"/>
      <c r="B515" s="220"/>
      <c r="C515" s="220"/>
      <c r="D515" s="220"/>
      <c r="E515" s="220"/>
      <c r="F515" s="220"/>
      <c r="G515" s="220"/>
      <c r="H515" s="220"/>
      <c r="I515" s="220"/>
      <c r="J515" s="220"/>
      <c r="K515" s="220"/>
      <c r="L515" s="220"/>
      <c r="M515" s="220"/>
      <c r="N515" s="220"/>
      <c r="O515" s="220"/>
      <c r="P515" s="220"/>
      <c r="Q515" s="220"/>
      <c r="R515" s="220"/>
      <c r="S515" s="220"/>
      <c r="T515" s="220"/>
      <c r="U515" s="220"/>
      <c r="V515" s="220"/>
      <c r="W515" s="220"/>
      <c r="X515" s="220"/>
      <c r="Y515" s="220"/>
      <c r="Z515" s="220"/>
      <c r="AA515" s="220"/>
      <c r="AB515" s="220"/>
      <c r="AC515" s="220"/>
      <c r="AD515" s="220"/>
      <c r="AE515" s="220"/>
      <c r="AF515" s="220"/>
      <c r="AG515" s="220"/>
      <c r="AH515" s="220"/>
      <c r="AI515" s="220"/>
      <c r="AJ515" s="220"/>
      <c r="AK515" s="220"/>
      <c r="AL515" s="220"/>
    </row>
    <row r="516" spans="1:38" ht="13.5" customHeight="1" x14ac:dyDescent="0.3">
      <c r="A516" s="220"/>
      <c r="B516" s="220"/>
      <c r="C516" s="220"/>
      <c r="D516" s="220"/>
      <c r="E516" s="220"/>
      <c r="F516" s="220"/>
      <c r="G516" s="220"/>
      <c r="H516" s="220"/>
      <c r="I516" s="220"/>
      <c r="J516" s="220"/>
      <c r="K516" s="220"/>
      <c r="L516" s="220"/>
      <c r="M516" s="220"/>
      <c r="N516" s="220"/>
      <c r="O516" s="220"/>
      <c r="P516" s="220"/>
      <c r="Q516" s="220"/>
      <c r="R516" s="220"/>
      <c r="S516" s="220"/>
      <c r="T516" s="220"/>
      <c r="U516" s="220"/>
      <c r="V516" s="220"/>
      <c r="W516" s="220"/>
      <c r="X516" s="220"/>
      <c r="Y516" s="220"/>
      <c r="Z516" s="220"/>
      <c r="AA516" s="220"/>
      <c r="AB516" s="220"/>
      <c r="AC516" s="220"/>
      <c r="AD516" s="220"/>
      <c r="AE516" s="220"/>
      <c r="AF516" s="220"/>
      <c r="AG516" s="220"/>
      <c r="AH516" s="220"/>
      <c r="AI516" s="220"/>
      <c r="AJ516" s="220"/>
      <c r="AK516" s="220"/>
      <c r="AL516" s="220"/>
    </row>
    <row r="517" spans="1:38" ht="13.5" customHeight="1" x14ac:dyDescent="0.3">
      <c r="A517" s="220"/>
      <c r="B517" s="220"/>
      <c r="C517" s="220"/>
      <c r="D517" s="220"/>
      <c r="E517" s="220"/>
      <c r="F517" s="220"/>
      <c r="G517" s="220"/>
      <c r="H517" s="220"/>
      <c r="I517" s="220"/>
      <c r="J517" s="220"/>
      <c r="K517" s="220"/>
      <c r="L517" s="220"/>
      <c r="M517" s="220"/>
      <c r="N517" s="220"/>
      <c r="O517" s="220"/>
      <c r="P517" s="220"/>
      <c r="Q517" s="220"/>
      <c r="R517" s="220"/>
      <c r="S517" s="220"/>
      <c r="T517" s="220"/>
      <c r="U517" s="220"/>
      <c r="V517" s="220"/>
      <c r="W517" s="220"/>
      <c r="X517" s="220"/>
      <c r="Y517" s="220"/>
      <c r="Z517" s="220"/>
      <c r="AA517" s="220"/>
      <c r="AB517" s="220"/>
      <c r="AC517" s="220"/>
      <c r="AD517" s="220"/>
      <c r="AE517" s="220"/>
      <c r="AF517" s="220"/>
      <c r="AG517" s="220"/>
      <c r="AH517" s="220"/>
      <c r="AI517" s="220"/>
      <c r="AJ517" s="220"/>
      <c r="AK517" s="220"/>
      <c r="AL517" s="220"/>
    </row>
    <row r="518" spans="1:38" ht="13.5" customHeight="1" x14ac:dyDescent="0.3">
      <c r="A518" s="220"/>
      <c r="B518" s="220"/>
      <c r="C518" s="220"/>
      <c r="D518" s="220"/>
      <c r="E518" s="220"/>
      <c r="F518" s="220"/>
      <c r="G518" s="220"/>
      <c r="H518" s="220"/>
      <c r="I518" s="220"/>
      <c r="J518" s="220"/>
      <c r="K518" s="220"/>
      <c r="L518" s="220"/>
      <c r="M518" s="220"/>
      <c r="N518" s="220"/>
      <c r="O518" s="220"/>
      <c r="P518" s="220"/>
      <c r="Q518" s="220"/>
      <c r="R518" s="220"/>
      <c r="S518" s="220"/>
      <c r="T518" s="220"/>
      <c r="U518" s="220"/>
      <c r="V518" s="220"/>
      <c r="W518" s="220"/>
      <c r="X518" s="220"/>
      <c r="Y518" s="220"/>
      <c r="Z518" s="220"/>
      <c r="AA518" s="220"/>
      <c r="AB518" s="220"/>
      <c r="AC518" s="220"/>
      <c r="AD518" s="220"/>
      <c r="AE518" s="220"/>
      <c r="AF518" s="220"/>
      <c r="AG518" s="220"/>
      <c r="AH518" s="220"/>
      <c r="AI518" s="220"/>
      <c r="AJ518" s="220"/>
      <c r="AK518" s="220"/>
      <c r="AL518" s="220"/>
    </row>
    <row r="519" spans="1:38" ht="13.5" customHeight="1" x14ac:dyDescent="0.3">
      <c r="A519" s="220"/>
      <c r="B519" s="220"/>
      <c r="C519" s="220"/>
      <c r="D519" s="220"/>
      <c r="E519" s="220"/>
      <c r="F519" s="220"/>
      <c r="G519" s="220"/>
      <c r="H519" s="220"/>
      <c r="I519" s="220"/>
      <c r="J519" s="220"/>
      <c r="K519" s="220"/>
      <c r="L519" s="220"/>
      <c r="M519" s="220"/>
      <c r="N519" s="220"/>
      <c r="O519" s="220"/>
      <c r="P519" s="220"/>
      <c r="Q519" s="220"/>
      <c r="R519" s="220"/>
      <c r="S519" s="220"/>
      <c r="T519" s="220"/>
      <c r="U519" s="220"/>
      <c r="V519" s="220"/>
      <c r="W519" s="220"/>
      <c r="X519" s="220"/>
      <c r="Y519" s="220"/>
      <c r="Z519" s="220"/>
      <c r="AA519" s="220"/>
      <c r="AB519" s="220"/>
      <c r="AC519" s="220"/>
      <c r="AD519" s="220"/>
      <c r="AE519" s="220"/>
      <c r="AF519" s="220"/>
      <c r="AG519" s="220"/>
      <c r="AH519" s="220"/>
      <c r="AI519" s="220"/>
      <c r="AJ519" s="220"/>
      <c r="AK519" s="220"/>
      <c r="AL519" s="220"/>
    </row>
    <row r="520" spans="1:38" ht="13.5" customHeight="1" x14ac:dyDescent="0.3">
      <c r="A520" s="220"/>
      <c r="B520" s="220"/>
      <c r="C520" s="220"/>
      <c r="D520" s="220"/>
      <c r="E520" s="220"/>
      <c r="F520" s="220"/>
      <c r="G520" s="220"/>
      <c r="H520" s="220"/>
      <c r="I520" s="220"/>
      <c r="J520" s="220"/>
      <c r="K520" s="220"/>
      <c r="L520" s="220"/>
      <c r="M520" s="220"/>
      <c r="N520" s="220"/>
      <c r="O520" s="220"/>
      <c r="P520" s="220"/>
      <c r="Q520" s="220"/>
      <c r="R520" s="220"/>
      <c r="S520" s="220"/>
      <c r="T520" s="220"/>
      <c r="U520" s="220"/>
      <c r="V520" s="220"/>
      <c r="W520" s="220"/>
      <c r="X520" s="220"/>
      <c r="Y520" s="220"/>
      <c r="Z520" s="220"/>
      <c r="AA520" s="220"/>
      <c r="AB520" s="220"/>
      <c r="AC520" s="220"/>
      <c r="AD520" s="220"/>
      <c r="AE520" s="220"/>
      <c r="AF520" s="220"/>
      <c r="AG520" s="220"/>
      <c r="AH520" s="220"/>
      <c r="AI520" s="220"/>
      <c r="AJ520" s="220"/>
      <c r="AK520" s="220"/>
      <c r="AL520" s="220"/>
    </row>
    <row r="521" spans="1:38" ht="13.5" customHeight="1" x14ac:dyDescent="0.3">
      <c r="A521" s="220"/>
      <c r="B521" s="220"/>
      <c r="C521" s="220"/>
      <c r="D521" s="220"/>
      <c r="E521" s="220"/>
      <c r="F521" s="220"/>
      <c r="G521" s="220"/>
      <c r="H521" s="220"/>
      <c r="I521" s="220"/>
      <c r="J521" s="220"/>
      <c r="K521" s="220"/>
      <c r="L521" s="220"/>
      <c r="M521" s="220"/>
      <c r="N521" s="220"/>
      <c r="O521" s="220"/>
      <c r="P521" s="220"/>
      <c r="Q521" s="220"/>
      <c r="R521" s="220"/>
      <c r="S521" s="220"/>
      <c r="T521" s="220"/>
      <c r="U521" s="220"/>
      <c r="V521" s="220"/>
      <c r="W521" s="220"/>
      <c r="X521" s="220"/>
      <c r="Y521" s="220"/>
      <c r="Z521" s="220"/>
      <c r="AA521" s="220"/>
      <c r="AB521" s="220"/>
      <c r="AC521" s="220"/>
      <c r="AD521" s="220"/>
      <c r="AE521" s="220"/>
      <c r="AF521" s="220"/>
      <c r="AG521" s="220"/>
      <c r="AH521" s="220"/>
      <c r="AI521" s="220"/>
      <c r="AJ521" s="220"/>
      <c r="AK521" s="220"/>
      <c r="AL521" s="220"/>
    </row>
    <row r="522" spans="1:38" ht="13.5" customHeight="1" x14ac:dyDescent="0.3">
      <c r="A522" s="220"/>
      <c r="B522" s="220"/>
      <c r="C522" s="220"/>
      <c r="D522" s="220"/>
      <c r="E522" s="220"/>
      <c r="F522" s="220"/>
      <c r="G522" s="220"/>
      <c r="H522" s="220"/>
      <c r="I522" s="220"/>
      <c r="J522" s="220"/>
      <c r="K522" s="220"/>
      <c r="L522" s="220"/>
      <c r="M522" s="220"/>
      <c r="N522" s="220"/>
      <c r="O522" s="220"/>
      <c r="P522" s="220"/>
      <c r="Q522" s="220"/>
      <c r="R522" s="220"/>
      <c r="S522" s="220"/>
      <c r="T522" s="220"/>
      <c r="U522" s="220"/>
      <c r="V522" s="220"/>
      <c r="W522" s="220"/>
      <c r="X522" s="220"/>
      <c r="Y522" s="220"/>
      <c r="Z522" s="220"/>
      <c r="AA522" s="220"/>
      <c r="AB522" s="220"/>
      <c r="AC522" s="220"/>
      <c r="AD522" s="220"/>
      <c r="AE522" s="220"/>
      <c r="AF522" s="220"/>
      <c r="AG522" s="220"/>
      <c r="AH522" s="220"/>
      <c r="AI522" s="220"/>
      <c r="AJ522" s="220"/>
      <c r="AK522" s="220"/>
      <c r="AL522" s="220"/>
    </row>
    <row r="523" spans="1:38" ht="13.5" customHeight="1" x14ac:dyDescent="0.3">
      <c r="A523" s="220"/>
      <c r="B523" s="220"/>
      <c r="C523" s="220"/>
      <c r="D523" s="220"/>
      <c r="E523" s="220"/>
      <c r="F523" s="220"/>
      <c r="G523" s="220"/>
      <c r="H523" s="220"/>
      <c r="I523" s="220"/>
      <c r="J523" s="220"/>
      <c r="K523" s="220"/>
      <c r="L523" s="220"/>
      <c r="M523" s="220"/>
      <c r="N523" s="220"/>
      <c r="O523" s="220"/>
      <c r="P523" s="220"/>
      <c r="Q523" s="220"/>
      <c r="R523" s="220"/>
      <c r="S523" s="220"/>
      <c r="T523" s="220"/>
      <c r="U523" s="220"/>
      <c r="V523" s="220"/>
      <c r="W523" s="220"/>
      <c r="X523" s="220"/>
      <c r="Y523" s="220"/>
      <c r="Z523" s="220"/>
      <c r="AA523" s="220"/>
      <c r="AB523" s="220"/>
      <c r="AC523" s="220"/>
      <c r="AD523" s="220"/>
      <c r="AE523" s="220"/>
      <c r="AF523" s="220"/>
      <c r="AG523" s="220"/>
      <c r="AH523" s="220"/>
      <c r="AI523" s="220"/>
      <c r="AJ523" s="220"/>
      <c r="AK523" s="220"/>
      <c r="AL523" s="220"/>
    </row>
    <row r="524" spans="1:38" ht="13.5" customHeight="1" x14ac:dyDescent="0.3">
      <c r="A524" s="220"/>
      <c r="B524" s="220"/>
      <c r="C524" s="220"/>
      <c r="D524" s="220"/>
      <c r="E524" s="220"/>
      <c r="F524" s="220"/>
      <c r="G524" s="220"/>
      <c r="H524" s="220"/>
      <c r="I524" s="220"/>
      <c r="J524" s="220"/>
      <c r="K524" s="220"/>
      <c r="L524" s="220"/>
      <c r="M524" s="220"/>
      <c r="N524" s="220"/>
      <c r="O524" s="220"/>
      <c r="P524" s="220"/>
      <c r="Q524" s="220"/>
      <c r="R524" s="220"/>
      <c r="S524" s="220"/>
      <c r="T524" s="220"/>
      <c r="U524" s="220"/>
      <c r="V524" s="220"/>
      <c r="W524" s="220"/>
      <c r="X524" s="220"/>
      <c r="Y524" s="220"/>
      <c r="Z524" s="220"/>
      <c r="AA524" s="220"/>
      <c r="AB524" s="220"/>
      <c r="AC524" s="220"/>
      <c r="AD524" s="220"/>
      <c r="AE524" s="220"/>
      <c r="AF524" s="220"/>
      <c r="AG524" s="220"/>
      <c r="AH524" s="220"/>
      <c r="AI524" s="220"/>
      <c r="AJ524" s="220"/>
      <c r="AK524" s="220"/>
      <c r="AL524" s="220"/>
    </row>
    <row r="525" spans="1:38" ht="13.5" customHeight="1" x14ac:dyDescent="0.3">
      <c r="A525" s="220"/>
      <c r="B525" s="220"/>
      <c r="C525" s="220"/>
      <c r="D525" s="220"/>
      <c r="E525" s="220"/>
      <c r="F525" s="220"/>
      <c r="G525" s="220"/>
      <c r="H525" s="220"/>
      <c r="I525" s="220"/>
      <c r="J525" s="220"/>
      <c r="K525" s="220"/>
      <c r="L525" s="220"/>
      <c r="M525" s="220"/>
      <c r="N525" s="220"/>
      <c r="O525" s="220"/>
      <c r="P525" s="220"/>
      <c r="Q525" s="220"/>
      <c r="R525" s="220"/>
      <c r="S525" s="220"/>
      <c r="T525" s="220"/>
      <c r="U525" s="220"/>
      <c r="V525" s="220"/>
      <c r="W525" s="220"/>
      <c r="X525" s="220"/>
      <c r="Y525" s="220"/>
      <c r="Z525" s="220"/>
      <c r="AA525" s="220"/>
      <c r="AB525" s="220"/>
      <c r="AC525" s="220"/>
      <c r="AD525" s="220"/>
      <c r="AE525" s="220"/>
      <c r="AF525" s="220"/>
      <c r="AG525" s="220"/>
      <c r="AH525" s="220"/>
      <c r="AI525" s="220"/>
      <c r="AJ525" s="220"/>
      <c r="AK525" s="220"/>
      <c r="AL525" s="220"/>
    </row>
    <row r="526" spans="1:38" ht="13.5" customHeight="1" x14ac:dyDescent="0.3">
      <c r="A526" s="220"/>
      <c r="B526" s="220"/>
      <c r="C526" s="220"/>
      <c r="D526" s="220"/>
      <c r="E526" s="220"/>
      <c r="F526" s="220"/>
      <c r="G526" s="220"/>
      <c r="H526" s="220"/>
      <c r="I526" s="220"/>
      <c r="J526" s="220"/>
      <c r="K526" s="220"/>
      <c r="L526" s="220"/>
      <c r="M526" s="220"/>
      <c r="N526" s="220"/>
      <c r="O526" s="220"/>
      <c r="P526" s="220"/>
      <c r="Q526" s="220"/>
      <c r="R526" s="220"/>
      <c r="S526" s="220"/>
      <c r="T526" s="220"/>
      <c r="U526" s="220"/>
      <c r="V526" s="220"/>
      <c r="W526" s="220"/>
      <c r="X526" s="220"/>
      <c r="Y526" s="220"/>
      <c r="Z526" s="220"/>
      <c r="AA526" s="220"/>
      <c r="AB526" s="220"/>
      <c r="AC526" s="220"/>
      <c r="AD526" s="220"/>
      <c r="AE526" s="220"/>
      <c r="AF526" s="220"/>
      <c r="AG526" s="220"/>
      <c r="AH526" s="220"/>
      <c r="AI526" s="220"/>
      <c r="AJ526" s="220"/>
      <c r="AK526" s="220"/>
      <c r="AL526" s="220"/>
    </row>
    <row r="527" spans="1:38" ht="13.5" customHeight="1" x14ac:dyDescent="0.3">
      <c r="A527" s="220"/>
      <c r="B527" s="220"/>
      <c r="C527" s="220"/>
      <c r="D527" s="220"/>
      <c r="E527" s="220"/>
      <c r="F527" s="220"/>
      <c r="G527" s="220"/>
      <c r="H527" s="220"/>
      <c r="I527" s="220"/>
      <c r="J527" s="220"/>
      <c r="K527" s="220"/>
      <c r="L527" s="220"/>
      <c r="M527" s="220"/>
      <c r="N527" s="220"/>
      <c r="O527" s="220"/>
      <c r="P527" s="220"/>
      <c r="Q527" s="220"/>
      <c r="R527" s="220"/>
      <c r="S527" s="220"/>
      <c r="T527" s="220"/>
      <c r="U527" s="220"/>
      <c r="V527" s="220"/>
      <c r="W527" s="220"/>
      <c r="X527" s="220"/>
      <c r="Y527" s="220"/>
      <c r="Z527" s="220"/>
      <c r="AA527" s="220"/>
      <c r="AB527" s="220"/>
      <c r="AC527" s="220"/>
      <c r="AD527" s="220"/>
      <c r="AE527" s="220"/>
      <c r="AF527" s="220"/>
      <c r="AG527" s="220"/>
      <c r="AH527" s="220"/>
      <c r="AI527" s="220"/>
      <c r="AJ527" s="220"/>
      <c r="AK527" s="220"/>
      <c r="AL527" s="220"/>
    </row>
    <row r="528" spans="1:38" ht="13.5" customHeight="1" x14ac:dyDescent="0.3">
      <c r="A528" s="220"/>
      <c r="B528" s="220"/>
      <c r="C528" s="220"/>
      <c r="D528" s="220"/>
      <c r="E528" s="220"/>
      <c r="F528" s="220"/>
      <c r="G528" s="220"/>
      <c r="H528" s="220"/>
      <c r="I528" s="220"/>
      <c r="J528" s="220"/>
      <c r="K528" s="220"/>
      <c r="L528" s="220"/>
      <c r="M528" s="220"/>
      <c r="N528" s="220"/>
      <c r="O528" s="220"/>
      <c r="P528" s="220"/>
      <c r="Q528" s="220"/>
      <c r="R528" s="220"/>
      <c r="S528" s="220"/>
      <c r="T528" s="220"/>
      <c r="U528" s="220"/>
      <c r="V528" s="220"/>
      <c r="W528" s="220"/>
      <c r="X528" s="220"/>
      <c r="Y528" s="220"/>
      <c r="Z528" s="220"/>
      <c r="AA528" s="220"/>
      <c r="AB528" s="220"/>
      <c r="AC528" s="220"/>
      <c r="AD528" s="220"/>
      <c r="AE528" s="220"/>
      <c r="AF528" s="220"/>
      <c r="AG528" s="220"/>
      <c r="AH528" s="220"/>
      <c r="AI528" s="220"/>
      <c r="AJ528" s="220"/>
      <c r="AK528" s="220"/>
      <c r="AL528" s="220"/>
    </row>
    <row r="529" spans="1:38" ht="13.5" customHeight="1" x14ac:dyDescent="0.3">
      <c r="A529" s="220"/>
      <c r="B529" s="220"/>
      <c r="C529" s="220"/>
      <c r="D529" s="220"/>
      <c r="E529" s="220"/>
      <c r="F529" s="220"/>
      <c r="G529" s="220"/>
      <c r="H529" s="220"/>
      <c r="I529" s="220"/>
      <c r="J529" s="220"/>
      <c r="K529" s="220"/>
      <c r="L529" s="220"/>
      <c r="M529" s="220"/>
      <c r="N529" s="220"/>
      <c r="O529" s="220"/>
      <c r="P529" s="220"/>
      <c r="Q529" s="220"/>
      <c r="R529" s="220"/>
      <c r="S529" s="220"/>
      <c r="T529" s="220"/>
      <c r="U529" s="220"/>
      <c r="V529" s="220"/>
      <c r="W529" s="220"/>
      <c r="X529" s="220"/>
      <c r="Y529" s="220"/>
      <c r="Z529" s="220"/>
      <c r="AA529" s="220"/>
      <c r="AB529" s="220"/>
      <c r="AC529" s="220"/>
      <c r="AD529" s="220"/>
      <c r="AE529" s="220"/>
      <c r="AF529" s="220"/>
      <c r="AG529" s="220"/>
      <c r="AH529" s="220"/>
      <c r="AI529" s="220"/>
      <c r="AJ529" s="220"/>
      <c r="AK529" s="220"/>
      <c r="AL529" s="220"/>
    </row>
    <row r="530" spans="1:38" ht="13.5" customHeight="1" x14ac:dyDescent="0.3">
      <c r="A530" s="220"/>
      <c r="B530" s="220"/>
      <c r="C530" s="220"/>
      <c r="D530" s="220"/>
      <c r="E530" s="220"/>
      <c r="F530" s="220"/>
      <c r="G530" s="220"/>
      <c r="H530" s="220"/>
      <c r="I530" s="220"/>
      <c r="J530" s="220"/>
      <c r="K530" s="220"/>
      <c r="L530" s="220"/>
      <c r="M530" s="220"/>
      <c r="N530" s="220"/>
      <c r="O530" s="220"/>
      <c r="P530" s="220"/>
      <c r="Q530" s="220"/>
      <c r="R530" s="220"/>
      <c r="S530" s="220"/>
      <c r="T530" s="220"/>
      <c r="U530" s="220"/>
      <c r="V530" s="220"/>
      <c r="W530" s="220"/>
      <c r="X530" s="220"/>
      <c r="Y530" s="220"/>
      <c r="Z530" s="220"/>
      <c r="AA530" s="220"/>
      <c r="AB530" s="220"/>
      <c r="AC530" s="220"/>
      <c r="AD530" s="220"/>
      <c r="AE530" s="220"/>
      <c r="AF530" s="220"/>
      <c r="AG530" s="220"/>
      <c r="AH530" s="220"/>
      <c r="AI530" s="220"/>
      <c r="AJ530" s="220"/>
      <c r="AK530" s="220"/>
      <c r="AL530" s="220"/>
    </row>
    <row r="531" spans="1:38" ht="13.5" customHeight="1" x14ac:dyDescent="0.3">
      <c r="A531" s="220"/>
      <c r="B531" s="220"/>
      <c r="C531" s="220"/>
      <c r="D531" s="220"/>
      <c r="E531" s="220"/>
      <c r="F531" s="220"/>
      <c r="G531" s="220"/>
      <c r="H531" s="220"/>
      <c r="I531" s="220"/>
      <c r="J531" s="220"/>
      <c r="K531" s="220"/>
      <c r="L531" s="220"/>
      <c r="M531" s="220"/>
      <c r="N531" s="220"/>
      <c r="O531" s="220"/>
      <c r="P531" s="220"/>
      <c r="Q531" s="220"/>
      <c r="R531" s="220"/>
      <c r="S531" s="220"/>
      <c r="T531" s="220"/>
      <c r="U531" s="220"/>
      <c r="V531" s="220"/>
      <c r="W531" s="220"/>
      <c r="X531" s="220"/>
      <c r="Y531" s="220"/>
      <c r="Z531" s="220"/>
      <c r="AA531" s="220"/>
      <c r="AB531" s="220"/>
      <c r="AC531" s="220"/>
      <c r="AD531" s="220"/>
      <c r="AE531" s="220"/>
      <c r="AF531" s="220"/>
      <c r="AG531" s="220"/>
      <c r="AH531" s="220"/>
      <c r="AI531" s="220"/>
      <c r="AJ531" s="220"/>
      <c r="AK531" s="220"/>
      <c r="AL531" s="220"/>
    </row>
    <row r="532" spans="1:38" ht="13.5" customHeight="1" x14ac:dyDescent="0.3">
      <c r="A532" s="220"/>
      <c r="B532" s="220"/>
      <c r="C532" s="220"/>
      <c r="D532" s="220"/>
      <c r="E532" s="220"/>
      <c r="F532" s="220"/>
      <c r="G532" s="220"/>
      <c r="H532" s="220"/>
      <c r="I532" s="220"/>
      <c r="J532" s="220"/>
      <c r="K532" s="220"/>
      <c r="L532" s="220"/>
      <c r="M532" s="220"/>
      <c r="N532" s="220"/>
      <c r="O532" s="220"/>
      <c r="P532" s="220"/>
      <c r="Q532" s="220"/>
      <c r="R532" s="220"/>
      <c r="S532" s="220"/>
      <c r="T532" s="220"/>
      <c r="U532" s="220"/>
      <c r="V532" s="220"/>
      <c r="W532" s="220"/>
      <c r="X532" s="220"/>
      <c r="Y532" s="220"/>
      <c r="Z532" s="220"/>
      <c r="AA532" s="220"/>
      <c r="AB532" s="220"/>
      <c r="AC532" s="220"/>
      <c r="AD532" s="220"/>
      <c r="AE532" s="220"/>
      <c r="AF532" s="220"/>
      <c r="AG532" s="220"/>
      <c r="AH532" s="220"/>
      <c r="AI532" s="220"/>
      <c r="AJ532" s="220"/>
      <c r="AK532" s="220"/>
      <c r="AL532" s="220"/>
    </row>
    <row r="533" spans="1:38" ht="13.5" customHeight="1" x14ac:dyDescent="0.3">
      <c r="A533" s="220"/>
      <c r="B533" s="220"/>
      <c r="C533" s="220"/>
      <c r="D533" s="220"/>
      <c r="E533" s="220"/>
      <c r="F533" s="220"/>
      <c r="G533" s="220"/>
      <c r="H533" s="220"/>
      <c r="I533" s="220"/>
      <c r="J533" s="220"/>
      <c r="K533" s="220"/>
      <c r="L533" s="220"/>
      <c r="M533" s="220"/>
      <c r="N533" s="220"/>
      <c r="O533" s="220"/>
      <c r="P533" s="220"/>
      <c r="Q533" s="220"/>
      <c r="R533" s="220"/>
      <c r="S533" s="220"/>
      <c r="T533" s="220"/>
      <c r="U533" s="220"/>
      <c r="V533" s="220"/>
      <c r="W533" s="220"/>
      <c r="X533" s="220"/>
      <c r="Y533" s="220"/>
      <c r="Z533" s="220"/>
      <c r="AA533" s="220"/>
      <c r="AB533" s="220"/>
      <c r="AC533" s="220"/>
      <c r="AD533" s="220"/>
      <c r="AE533" s="220"/>
      <c r="AF533" s="220"/>
      <c r="AG533" s="220"/>
      <c r="AH533" s="220"/>
      <c r="AI533" s="220"/>
      <c r="AJ533" s="220"/>
      <c r="AK533" s="220"/>
      <c r="AL533" s="220"/>
    </row>
    <row r="534" spans="1:38" ht="13.5" customHeight="1" x14ac:dyDescent="0.3">
      <c r="A534" s="220"/>
      <c r="B534" s="220"/>
      <c r="C534" s="220"/>
      <c r="D534" s="220"/>
      <c r="E534" s="220"/>
      <c r="F534" s="220"/>
      <c r="G534" s="220"/>
      <c r="H534" s="220"/>
      <c r="I534" s="220"/>
      <c r="J534" s="220"/>
      <c r="K534" s="220"/>
      <c r="L534" s="220"/>
      <c r="M534" s="220"/>
      <c r="N534" s="220"/>
      <c r="O534" s="220"/>
      <c r="P534" s="220"/>
      <c r="Q534" s="220"/>
      <c r="R534" s="220"/>
      <c r="S534" s="220"/>
      <c r="T534" s="220"/>
      <c r="U534" s="220"/>
      <c r="V534" s="220"/>
      <c r="W534" s="220"/>
      <c r="X534" s="220"/>
      <c r="Y534" s="220"/>
      <c r="Z534" s="220"/>
      <c r="AA534" s="220"/>
      <c r="AB534" s="220"/>
      <c r="AC534" s="220"/>
      <c r="AD534" s="220"/>
      <c r="AE534" s="220"/>
      <c r="AF534" s="220"/>
      <c r="AG534" s="220"/>
      <c r="AH534" s="220"/>
      <c r="AI534" s="220"/>
      <c r="AJ534" s="220"/>
      <c r="AK534" s="220"/>
      <c r="AL534" s="220"/>
    </row>
    <row r="535" spans="1:38" ht="13.5" customHeight="1" x14ac:dyDescent="0.3">
      <c r="A535" s="220"/>
      <c r="B535" s="220"/>
      <c r="C535" s="220"/>
      <c r="D535" s="220"/>
      <c r="E535" s="220"/>
      <c r="F535" s="220"/>
      <c r="G535" s="220"/>
      <c r="H535" s="220"/>
      <c r="I535" s="220"/>
      <c r="J535" s="220"/>
      <c r="K535" s="220"/>
      <c r="L535" s="220"/>
      <c r="M535" s="220"/>
      <c r="N535" s="220"/>
      <c r="O535" s="220"/>
      <c r="P535" s="220"/>
      <c r="Q535" s="220"/>
      <c r="R535" s="220"/>
      <c r="S535" s="220"/>
      <c r="T535" s="220"/>
      <c r="U535" s="220"/>
      <c r="V535" s="220"/>
      <c r="W535" s="220"/>
      <c r="X535" s="220"/>
      <c r="Y535" s="220"/>
      <c r="Z535" s="220"/>
      <c r="AA535" s="220"/>
      <c r="AB535" s="220"/>
      <c r="AC535" s="220"/>
      <c r="AD535" s="220"/>
      <c r="AE535" s="220"/>
      <c r="AF535" s="220"/>
      <c r="AG535" s="220"/>
      <c r="AH535" s="220"/>
      <c r="AI535" s="220"/>
      <c r="AJ535" s="220"/>
      <c r="AK535" s="220"/>
      <c r="AL535" s="220"/>
    </row>
    <row r="536" spans="1:38" ht="13.5" customHeight="1" x14ac:dyDescent="0.3">
      <c r="A536" s="220"/>
      <c r="B536" s="220"/>
      <c r="C536" s="220"/>
      <c r="D536" s="220"/>
      <c r="E536" s="220"/>
      <c r="F536" s="220"/>
      <c r="G536" s="220"/>
      <c r="H536" s="220"/>
      <c r="I536" s="220"/>
      <c r="J536" s="220"/>
      <c r="K536" s="220"/>
      <c r="L536" s="220"/>
      <c r="M536" s="220"/>
      <c r="N536" s="220"/>
      <c r="O536" s="220"/>
      <c r="P536" s="220"/>
      <c r="Q536" s="220"/>
      <c r="R536" s="220"/>
      <c r="S536" s="220"/>
      <c r="T536" s="220"/>
      <c r="U536" s="220"/>
      <c r="V536" s="220"/>
      <c r="W536" s="220"/>
      <c r="X536" s="220"/>
      <c r="Y536" s="220"/>
      <c r="Z536" s="220"/>
      <c r="AA536" s="220"/>
      <c r="AB536" s="220"/>
      <c r="AC536" s="220"/>
      <c r="AD536" s="220"/>
      <c r="AE536" s="220"/>
      <c r="AF536" s="220"/>
      <c r="AG536" s="220"/>
      <c r="AH536" s="220"/>
      <c r="AI536" s="220"/>
      <c r="AJ536" s="220"/>
      <c r="AK536" s="220"/>
      <c r="AL536" s="220"/>
    </row>
    <row r="537" spans="1:38" ht="13.5" customHeight="1" x14ac:dyDescent="0.3">
      <c r="A537" s="220"/>
      <c r="B537" s="220"/>
      <c r="C537" s="220"/>
      <c r="D537" s="220"/>
      <c r="E537" s="220"/>
      <c r="F537" s="220"/>
      <c r="G537" s="220"/>
      <c r="H537" s="220"/>
      <c r="I537" s="220"/>
      <c r="J537" s="220"/>
      <c r="K537" s="220"/>
      <c r="L537" s="220"/>
      <c r="M537" s="220"/>
      <c r="N537" s="220"/>
      <c r="O537" s="220"/>
      <c r="P537" s="220"/>
      <c r="Q537" s="220"/>
      <c r="R537" s="220"/>
      <c r="S537" s="220"/>
      <c r="T537" s="220"/>
      <c r="U537" s="220"/>
      <c r="V537" s="220"/>
      <c r="W537" s="220"/>
      <c r="X537" s="220"/>
      <c r="Y537" s="220"/>
      <c r="Z537" s="220"/>
      <c r="AA537" s="220"/>
      <c r="AB537" s="220"/>
      <c r="AC537" s="220"/>
      <c r="AD537" s="220"/>
      <c r="AE537" s="220"/>
      <c r="AF537" s="220"/>
      <c r="AG537" s="220"/>
      <c r="AH537" s="220"/>
      <c r="AI537" s="220"/>
      <c r="AJ537" s="220"/>
      <c r="AK537" s="220"/>
      <c r="AL537" s="220"/>
    </row>
    <row r="538" spans="1:38" ht="13.5" customHeight="1" x14ac:dyDescent="0.3">
      <c r="A538" s="220"/>
      <c r="B538" s="220"/>
      <c r="C538" s="220"/>
      <c r="D538" s="220"/>
      <c r="E538" s="220"/>
      <c r="F538" s="220"/>
      <c r="G538" s="220"/>
      <c r="H538" s="220"/>
      <c r="I538" s="220"/>
      <c r="J538" s="220"/>
      <c r="K538" s="220"/>
      <c r="L538" s="220"/>
      <c r="M538" s="220"/>
      <c r="N538" s="220"/>
      <c r="O538" s="220"/>
      <c r="P538" s="220"/>
      <c r="Q538" s="220"/>
      <c r="R538" s="220"/>
      <c r="S538" s="220"/>
      <c r="T538" s="220"/>
      <c r="U538" s="220"/>
      <c r="V538" s="220"/>
      <c r="W538" s="220"/>
      <c r="X538" s="220"/>
      <c r="Y538" s="220"/>
      <c r="Z538" s="220"/>
      <c r="AA538" s="220"/>
      <c r="AB538" s="220"/>
      <c r="AC538" s="220"/>
      <c r="AD538" s="220"/>
      <c r="AE538" s="220"/>
      <c r="AF538" s="220"/>
      <c r="AG538" s="220"/>
      <c r="AH538" s="220"/>
      <c r="AI538" s="220"/>
      <c r="AJ538" s="220"/>
      <c r="AK538" s="220"/>
      <c r="AL538" s="220"/>
    </row>
    <row r="539" spans="1:38" ht="13.5" customHeight="1" x14ac:dyDescent="0.3">
      <c r="A539" s="220"/>
      <c r="B539" s="220"/>
      <c r="C539" s="220"/>
      <c r="D539" s="220"/>
      <c r="E539" s="220"/>
      <c r="F539" s="220"/>
      <c r="G539" s="220"/>
      <c r="H539" s="220"/>
      <c r="I539" s="220"/>
      <c r="J539" s="220"/>
      <c r="K539" s="220"/>
      <c r="L539" s="220"/>
      <c r="M539" s="220"/>
      <c r="N539" s="220"/>
      <c r="O539" s="220"/>
      <c r="P539" s="220"/>
      <c r="Q539" s="220"/>
      <c r="R539" s="220"/>
      <c r="S539" s="220"/>
      <c r="T539" s="220"/>
      <c r="U539" s="220"/>
      <c r="V539" s="220"/>
      <c r="W539" s="220"/>
      <c r="X539" s="220"/>
      <c r="Y539" s="220"/>
      <c r="Z539" s="220"/>
      <c r="AA539" s="220"/>
      <c r="AB539" s="220"/>
      <c r="AC539" s="220"/>
      <c r="AD539" s="220"/>
      <c r="AE539" s="220"/>
      <c r="AF539" s="220"/>
      <c r="AG539" s="220"/>
      <c r="AH539" s="220"/>
      <c r="AI539" s="220"/>
      <c r="AJ539" s="220"/>
      <c r="AK539" s="220"/>
      <c r="AL539" s="220"/>
    </row>
    <row r="540" spans="1:38" ht="13.5" customHeight="1" x14ac:dyDescent="0.3">
      <c r="A540" s="220"/>
      <c r="B540" s="220"/>
      <c r="C540" s="220"/>
      <c r="D540" s="220"/>
      <c r="E540" s="220"/>
      <c r="F540" s="220"/>
      <c r="G540" s="220"/>
      <c r="H540" s="220"/>
      <c r="I540" s="220"/>
      <c r="J540" s="220"/>
      <c r="K540" s="220"/>
      <c r="L540" s="220"/>
      <c r="M540" s="220"/>
      <c r="N540" s="220"/>
      <c r="O540" s="220"/>
      <c r="P540" s="220"/>
      <c r="Q540" s="220"/>
      <c r="R540" s="220"/>
      <c r="S540" s="220"/>
      <c r="T540" s="220"/>
      <c r="U540" s="220"/>
      <c r="V540" s="220"/>
      <c r="W540" s="220"/>
      <c r="X540" s="220"/>
      <c r="Y540" s="220"/>
      <c r="Z540" s="220"/>
      <c r="AA540" s="220"/>
      <c r="AB540" s="220"/>
      <c r="AC540" s="220"/>
      <c r="AD540" s="220"/>
      <c r="AE540" s="220"/>
      <c r="AF540" s="220"/>
      <c r="AG540" s="220"/>
      <c r="AH540" s="220"/>
      <c r="AI540" s="220"/>
      <c r="AJ540" s="220"/>
      <c r="AK540" s="220"/>
      <c r="AL540" s="220"/>
    </row>
    <row r="541" spans="1:38" ht="13.5" customHeight="1" x14ac:dyDescent="0.3">
      <c r="A541" s="220"/>
      <c r="B541" s="220"/>
      <c r="C541" s="220"/>
      <c r="D541" s="220"/>
      <c r="E541" s="220"/>
      <c r="F541" s="220"/>
      <c r="G541" s="220"/>
      <c r="H541" s="220"/>
      <c r="I541" s="220"/>
      <c r="J541" s="220"/>
      <c r="K541" s="220"/>
      <c r="L541" s="220"/>
      <c r="M541" s="220"/>
      <c r="N541" s="220"/>
      <c r="O541" s="220"/>
      <c r="P541" s="220"/>
      <c r="Q541" s="220"/>
      <c r="R541" s="220"/>
      <c r="S541" s="220"/>
      <c r="T541" s="220"/>
      <c r="U541" s="220"/>
      <c r="V541" s="220"/>
      <c r="W541" s="220"/>
      <c r="X541" s="220"/>
      <c r="Y541" s="220"/>
      <c r="Z541" s="220"/>
      <c r="AA541" s="220"/>
      <c r="AB541" s="220"/>
      <c r="AC541" s="220"/>
      <c r="AD541" s="220"/>
      <c r="AE541" s="220"/>
      <c r="AF541" s="220"/>
      <c r="AG541" s="220"/>
      <c r="AH541" s="220"/>
      <c r="AI541" s="220"/>
      <c r="AJ541" s="220"/>
      <c r="AK541" s="220"/>
      <c r="AL541" s="220"/>
    </row>
    <row r="542" spans="1:38" ht="13.5" customHeight="1" x14ac:dyDescent="0.3">
      <c r="A542" s="220"/>
      <c r="B542" s="220"/>
      <c r="C542" s="220"/>
      <c r="D542" s="220"/>
      <c r="E542" s="220"/>
      <c r="F542" s="220"/>
      <c r="G542" s="220"/>
      <c r="H542" s="220"/>
      <c r="I542" s="220"/>
      <c r="J542" s="220"/>
      <c r="K542" s="220"/>
      <c r="L542" s="220"/>
      <c r="M542" s="220"/>
      <c r="N542" s="220"/>
      <c r="O542" s="220"/>
      <c r="P542" s="220"/>
      <c r="Q542" s="220"/>
      <c r="R542" s="220"/>
      <c r="S542" s="220"/>
      <c r="T542" s="220"/>
      <c r="U542" s="220"/>
      <c r="V542" s="220"/>
      <c r="W542" s="220"/>
      <c r="X542" s="220"/>
      <c r="Y542" s="220"/>
      <c r="Z542" s="220"/>
      <c r="AA542" s="220"/>
      <c r="AB542" s="220"/>
      <c r="AC542" s="220"/>
      <c r="AD542" s="220"/>
      <c r="AE542" s="220"/>
      <c r="AF542" s="220"/>
      <c r="AG542" s="220"/>
      <c r="AH542" s="220"/>
      <c r="AI542" s="220"/>
      <c r="AJ542" s="220"/>
      <c r="AK542" s="220"/>
      <c r="AL542" s="220"/>
    </row>
    <row r="543" spans="1:38" ht="13.5" customHeight="1" x14ac:dyDescent="0.3">
      <c r="A543" s="220"/>
      <c r="B543" s="220"/>
      <c r="C543" s="220"/>
      <c r="D543" s="220"/>
      <c r="E543" s="220"/>
      <c r="F543" s="220"/>
      <c r="G543" s="220"/>
      <c r="H543" s="220"/>
      <c r="I543" s="220"/>
      <c r="J543" s="220"/>
      <c r="K543" s="220"/>
      <c r="L543" s="220"/>
      <c r="M543" s="220"/>
      <c r="N543" s="220"/>
      <c r="O543" s="220"/>
      <c r="P543" s="220"/>
      <c r="Q543" s="220"/>
      <c r="R543" s="220"/>
      <c r="S543" s="220"/>
      <c r="T543" s="220"/>
      <c r="U543" s="220"/>
      <c r="V543" s="220"/>
      <c r="W543" s="220"/>
      <c r="X543" s="220"/>
      <c r="Y543" s="220"/>
      <c r="Z543" s="220"/>
      <c r="AA543" s="220"/>
      <c r="AB543" s="220"/>
      <c r="AC543" s="220"/>
      <c r="AD543" s="220"/>
      <c r="AE543" s="220"/>
      <c r="AF543" s="220"/>
      <c r="AG543" s="220"/>
      <c r="AH543" s="220"/>
      <c r="AI543" s="220"/>
      <c r="AJ543" s="220"/>
      <c r="AK543" s="220"/>
      <c r="AL543" s="220"/>
    </row>
    <row r="544" spans="1:38" ht="13.5" customHeight="1" x14ac:dyDescent="0.3">
      <c r="A544" s="220"/>
      <c r="B544" s="220"/>
      <c r="C544" s="220"/>
      <c r="D544" s="220"/>
      <c r="E544" s="220"/>
      <c r="F544" s="220"/>
      <c r="G544" s="220"/>
      <c r="H544" s="220"/>
      <c r="I544" s="220"/>
      <c r="J544" s="220"/>
      <c r="K544" s="220"/>
      <c r="L544" s="220"/>
      <c r="M544" s="220"/>
      <c r="N544" s="220"/>
      <c r="O544" s="220"/>
      <c r="P544" s="220"/>
      <c r="Q544" s="220"/>
      <c r="R544" s="220"/>
      <c r="S544" s="220"/>
      <c r="T544" s="220"/>
      <c r="U544" s="220"/>
      <c r="V544" s="220"/>
      <c r="W544" s="220"/>
      <c r="X544" s="220"/>
      <c r="Y544" s="220"/>
      <c r="Z544" s="220"/>
      <c r="AA544" s="220"/>
      <c r="AB544" s="220"/>
      <c r="AC544" s="220"/>
      <c r="AD544" s="220"/>
      <c r="AE544" s="220"/>
      <c r="AF544" s="220"/>
      <c r="AG544" s="220"/>
      <c r="AH544" s="220"/>
      <c r="AI544" s="220"/>
      <c r="AJ544" s="220"/>
      <c r="AK544" s="220"/>
      <c r="AL544" s="220"/>
    </row>
    <row r="545" spans="1:38" ht="13.5" customHeight="1" x14ac:dyDescent="0.3">
      <c r="A545" s="220"/>
      <c r="B545" s="220"/>
      <c r="C545" s="220"/>
      <c r="D545" s="220"/>
      <c r="E545" s="220"/>
      <c r="F545" s="220"/>
      <c r="G545" s="220"/>
      <c r="H545" s="220"/>
      <c r="I545" s="220"/>
      <c r="J545" s="220"/>
      <c r="K545" s="220"/>
      <c r="L545" s="220"/>
      <c r="M545" s="220"/>
      <c r="N545" s="220"/>
      <c r="O545" s="220"/>
      <c r="P545" s="220"/>
      <c r="Q545" s="220"/>
      <c r="R545" s="220"/>
      <c r="S545" s="220"/>
      <c r="T545" s="220"/>
      <c r="U545" s="220"/>
      <c r="V545" s="220"/>
      <c r="W545" s="220"/>
      <c r="X545" s="220"/>
      <c r="Y545" s="220"/>
      <c r="Z545" s="220"/>
      <c r="AA545" s="220"/>
      <c r="AB545" s="220"/>
      <c r="AC545" s="220"/>
      <c r="AD545" s="220"/>
      <c r="AE545" s="220"/>
      <c r="AF545" s="220"/>
      <c r="AG545" s="220"/>
      <c r="AH545" s="220"/>
      <c r="AI545" s="220"/>
      <c r="AJ545" s="220"/>
      <c r="AK545" s="220"/>
      <c r="AL545" s="220"/>
    </row>
    <row r="546" spans="1:38" ht="13.5" customHeight="1" x14ac:dyDescent="0.3">
      <c r="A546" s="220"/>
      <c r="B546" s="220"/>
      <c r="C546" s="220"/>
      <c r="D546" s="220"/>
      <c r="E546" s="220"/>
      <c r="F546" s="220"/>
      <c r="G546" s="220"/>
      <c r="H546" s="220"/>
      <c r="I546" s="220"/>
      <c r="J546" s="220"/>
      <c r="K546" s="220"/>
      <c r="L546" s="220"/>
      <c r="M546" s="220"/>
      <c r="N546" s="220"/>
      <c r="O546" s="220"/>
      <c r="P546" s="220"/>
      <c r="Q546" s="220"/>
      <c r="R546" s="220"/>
      <c r="S546" s="220"/>
      <c r="T546" s="220"/>
      <c r="U546" s="220"/>
      <c r="V546" s="220"/>
      <c r="W546" s="220"/>
      <c r="X546" s="220"/>
      <c r="Y546" s="220"/>
      <c r="Z546" s="220"/>
      <c r="AA546" s="220"/>
      <c r="AB546" s="220"/>
      <c r="AC546" s="220"/>
      <c r="AD546" s="220"/>
      <c r="AE546" s="220"/>
      <c r="AF546" s="220"/>
      <c r="AG546" s="220"/>
      <c r="AH546" s="220"/>
      <c r="AI546" s="220"/>
      <c r="AJ546" s="220"/>
      <c r="AK546" s="220"/>
      <c r="AL546" s="220"/>
    </row>
    <row r="547" spans="1:38" ht="13.5" customHeight="1" x14ac:dyDescent="0.3">
      <c r="A547" s="220"/>
      <c r="B547" s="220"/>
      <c r="C547" s="220"/>
      <c r="D547" s="220"/>
      <c r="E547" s="220"/>
      <c r="F547" s="220"/>
      <c r="G547" s="220"/>
      <c r="H547" s="220"/>
      <c r="I547" s="220"/>
      <c r="J547" s="220"/>
      <c r="K547" s="220"/>
      <c r="L547" s="220"/>
      <c r="M547" s="220"/>
      <c r="N547" s="220"/>
      <c r="O547" s="220"/>
      <c r="P547" s="220"/>
      <c r="Q547" s="220"/>
      <c r="R547" s="220"/>
      <c r="S547" s="220"/>
      <c r="T547" s="220"/>
      <c r="U547" s="220"/>
      <c r="V547" s="220"/>
      <c r="W547" s="220"/>
      <c r="X547" s="220"/>
      <c r="Y547" s="220"/>
      <c r="Z547" s="220"/>
      <c r="AA547" s="220"/>
      <c r="AB547" s="220"/>
      <c r="AC547" s="220"/>
      <c r="AD547" s="220"/>
      <c r="AE547" s="220"/>
      <c r="AF547" s="220"/>
      <c r="AG547" s="220"/>
      <c r="AH547" s="220"/>
      <c r="AI547" s="220"/>
      <c r="AJ547" s="220"/>
      <c r="AK547" s="220"/>
      <c r="AL547" s="220"/>
    </row>
    <row r="548" spans="1:38" ht="13.5" customHeight="1" x14ac:dyDescent="0.3">
      <c r="A548" s="220"/>
      <c r="B548" s="220"/>
      <c r="C548" s="220"/>
      <c r="D548" s="220"/>
      <c r="E548" s="220"/>
      <c r="F548" s="220"/>
      <c r="G548" s="220"/>
      <c r="H548" s="220"/>
      <c r="I548" s="220"/>
      <c r="J548" s="220"/>
      <c r="K548" s="220"/>
      <c r="L548" s="220"/>
      <c r="M548" s="220"/>
      <c r="N548" s="220"/>
      <c r="O548" s="220"/>
      <c r="P548" s="220"/>
      <c r="Q548" s="220"/>
      <c r="R548" s="220"/>
      <c r="S548" s="220"/>
      <c r="T548" s="220"/>
      <c r="U548" s="220"/>
      <c r="V548" s="220"/>
      <c r="W548" s="220"/>
      <c r="X548" s="220"/>
      <c r="Y548" s="220"/>
      <c r="Z548" s="220"/>
      <c r="AA548" s="220"/>
      <c r="AB548" s="220"/>
      <c r="AC548" s="220"/>
      <c r="AD548" s="220"/>
      <c r="AE548" s="220"/>
      <c r="AF548" s="220"/>
      <c r="AG548" s="220"/>
      <c r="AH548" s="220"/>
      <c r="AI548" s="220"/>
      <c r="AJ548" s="220"/>
      <c r="AK548" s="220"/>
      <c r="AL548" s="220"/>
    </row>
    <row r="549" spans="1:38" ht="13.5" customHeight="1" x14ac:dyDescent="0.3">
      <c r="A549" s="220"/>
      <c r="B549" s="220"/>
      <c r="C549" s="220"/>
      <c r="D549" s="220"/>
      <c r="E549" s="220"/>
      <c r="F549" s="220"/>
      <c r="G549" s="220"/>
      <c r="H549" s="220"/>
      <c r="I549" s="220"/>
      <c r="J549" s="220"/>
      <c r="K549" s="220"/>
      <c r="L549" s="220"/>
      <c r="M549" s="220"/>
      <c r="N549" s="220"/>
      <c r="O549" s="220"/>
      <c r="P549" s="220"/>
      <c r="Q549" s="220"/>
      <c r="R549" s="220"/>
      <c r="S549" s="220"/>
      <c r="T549" s="220"/>
      <c r="U549" s="220"/>
      <c r="V549" s="220"/>
      <c r="W549" s="220"/>
      <c r="X549" s="220"/>
      <c r="Y549" s="220"/>
      <c r="Z549" s="220"/>
      <c r="AA549" s="220"/>
      <c r="AB549" s="220"/>
      <c r="AC549" s="220"/>
      <c r="AD549" s="220"/>
      <c r="AE549" s="220"/>
      <c r="AF549" s="220"/>
      <c r="AG549" s="220"/>
      <c r="AH549" s="220"/>
      <c r="AI549" s="220"/>
      <c r="AJ549" s="220"/>
      <c r="AK549" s="220"/>
      <c r="AL549" s="220"/>
    </row>
    <row r="550" spans="1:38" ht="13.5" customHeight="1" x14ac:dyDescent="0.3">
      <c r="A550" s="220"/>
      <c r="B550" s="220"/>
      <c r="C550" s="220"/>
      <c r="D550" s="220"/>
      <c r="E550" s="220"/>
      <c r="F550" s="220"/>
      <c r="G550" s="220"/>
      <c r="H550" s="220"/>
      <c r="I550" s="220"/>
      <c r="J550" s="220"/>
      <c r="K550" s="220"/>
      <c r="L550" s="220"/>
      <c r="M550" s="220"/>
      <c r="N550" s="220"/>
      <c r="O550" s="220"/>
      <c r="P550" s="220"/>
      <c r="Q550" s="220"/>
      <c r="R550" s="220"/>
      <c r="S550" s="220"/>
      <c r="T550" s="220"/>
      <c r="U550" s="220"/>
      <c r="V550" s="220"/>
      <c r="W550" s="220"/>
      <c r="X550" s="220"/>
      <c r="Y550" s="220"/>
      <c r="Z550" s="220"/>
      <c r="AA550" s="220"/>
      <c r="AB550" s="220"/>
      <c r="AC550" s="220"/>
      <c r="AD550" s="220"/>
      <c r="AE550" s="220"/>
      <c r="AF550" s="220"/>
      <c r="AG550" s="220"/>
      <c r="AH550" s="220"/>
      <c r="AI550" s="220"/>
      <c r="AJ550" s="220"/>
      <c r="AK550" s="220"/>
      <c r="AL550" s="220"/>
    </row>
    <row r="551" spans="1:38" ht="13.5" customHeight="1" x14ac:dyDescent="0.3">
      <c r="A551" s="220"/>
      <c r="B551" s="220"/>
      <c r="C551" s="220"/>
      <c r="D551" s="220"/>
      <c r="E551" s="220"/>
      <c r="F551" s="220"/>
      <c r="G551" s="220"/>
      <c r="H551" s="220"/>
      <c r="I551" s="220"/>
      <c r="J551" s="220"/>
      <c r="K551" s="220"/>
      <c r="L551" s="220"/>
      <c r="M551" s="220"/>
      <c r="N551" s="220"/>
      <c r="O551" s="220"/>
      <c r="P551" s="220"/>
      <c r="Q551" s="220"/>
      <c r="R551" s="220"/>
      <c r="S551" s="220"/>
      <c r="T551" s="220"/>
      <c r="U551" s="220"/>
      <c r="V551" s="220"/>
      <c r="W551" s="220"/>
      <c r="X551" s="220"/>
      <c r="Y551" s="220"/>
      <c r="Z551" s="220"/>
      <c r="AA551" s="220"/>
      <c r="AB551" s="220"/>
      <c r="AC551" s="220"/>
      <c r="AD551" s="220"/>
      <c r="AE551" s="220"/>
      <c r="AF551" s="220"/>
      <c r="AG551" s="220"/>
      <c r="AH551" s="220"/>
      <c r="AI551" s="220"/>
      <c r="AJ551" s="220"/>
      <c r="AK551" s="220"/>
      <c r="AL551" s="220"/>
    </row>
    <row r="552" spans="1:38" ht="13.5" customHeight="1" x14ac:dyDescent="0.3">
      <c r="A552" s="220"/>
      <c r="B552" s="220"/>
      <c r="C552" s="220"/>
      <c r="D552" s="220"/>
      <c r="E552" s="220"/>
      <c r="F552" s="220"/>
      <c r="G552" s="220"/>
      <c r="H552" s="220"/>
      <c r="I552" s="220"/>
      <c r="J552" s="220"/>
      <c r="K552" s="220"/>
      <c r="L552" s="220"/>
      <c r="M552" s="220"/>
      <c r="N552" s="220"/>
      <c r="O552" s="220"/>
      <c r="P552" s="220"/>
      <c r="Q552" s="220"/>
      <c r="R552" s="220"/>
      <c r="S552" s="220"/>
      <c r="T552" s="220"/>
      <c r="U552" s="220"/>
      <c r="V552" s="220"/>
      <c r="W552" s="220"/>
      <c r="X552" s="220"/>
      <c r="Y552" s="220"/>
      <c r="Z552" s="220"/>
      <c r="AA552" s="220"/>
      <c r="AB552" s="220"/>
      <c r="AC552" s="220"/>
      <c r="AD552" s="220"/>
      <c r="AE552" s="220"/>
      <c r="AF552" s="220"/>
      <c r="AG552" s="220"/>
      <c r="AH552" s="220"/>
      <c r="AI552" s="220"/>
      <c r="AJ552" s="220"/>
      <c r="AK552" s="220"/>
      <c r="AL552" s="220"/>
    </row>
    <row r="553" spans="1:38" ht="13.5" customHeight="1" x14ac:dyDescent="0.3">
      <c r="A553" s="220"/>
      <c r="B553" s="220"/>
      <c r="C553" s="220"/>
      <c r="D553" s="220"/>
      <c r="E553" s="220"/>
      <c r="F553" s="220"/>
      <c r="G553" s="220"/>
      <c r="H553" s="220"/>
      <c r="I553" s="220"/>
      <c r="J553" s="220"/>
      <c r="K553" s="220"/>
      <c r="L553" s="220"/>
      <c r="M553" s="220"/>
      <c r="N553" s="220"/>
      <c r="O553" s="220"/>
      <c r="P553" s="220"/>
      <c r="Q553" s="220"/>
      <c r="R553" s="220"/>
      <c r="S553" s="220"/>
      <c r="T553" s="220"/>
      <c r="U553" s="220"/>
      <c r="V553" s="220"/>
      <c r="W553" s="220"/>
      <c r="X553" s="220"/>
      <c r="Y553" s="220"/>
      <c r="Z553" s="220"/>
      <c r="AA553" s="220"/>
      <c r="AB553" s="220"/>
      <c r="AC553" s="220"/>
      <c r="AD553" s="220"/>
      <c r="AE553" s="220"/>
      <c r="AF553" s="220"/>
      <c r="AG553" s="220"/>
      <c r="AH553" s="220"/>
      <c r="AI553" s="220"/>
      <c r="AJ553" s="220"/>
      <c r="AK553" s="220"/>
      <c r="AL553" s="220"/>
    </row>
    <row r="554" spans="1:38" ht="13.5" customHeight="1" x14ac:dyDescent="0.3">
      <c r="A554" s="220"/>
      <c r="B554" s="220"/>
      <c r="C554" s="220"/>
      <c r="D554" s="220"/>
      <c r="E554" s="220"/>
      <c r="F554" s="220"/>
      <c r="G554" s="220"/>
      <c r="H554" s="220"/>
      <c r="I554" s="220"/>
      <c r="J554" s="220"/>
      <c r="K554" s="220"/>
      <c r="L554" s="220"/>
      <c r="M554" s="220"/>
      <c r="N554" s="220"/>
      <c r="O554" s="220"/>
      <c r="P554" s="220"/>
      <c r="Q554" s="220"/>
      <c r="R554" s="220"/>
      <c r="S554" s="220"/>
      <c r="T554" s="220"/>
      <c r="U554" s="220"/>
      <c r="V554" s="220"/>
      <c r="W554" s="220"/>
      <c r="X554" s="220"/>
      <c r="Y554" s="220"/>
      <c r="Z554" s="220"/>
      <c r="AA554" s="220"/>
      <c r="AB554" s="220"/>
      <c r="AC554" s="220"/>
      <c r="AD554" s="220"/>
      <c r="AE554" s="220"/>
      <c r="AF554" s="220"/>
      <c r="AG554" s="220"/>
      <c r="AH554" s="220"/>
      <c r="AI554" s="220"/>
      <c r="AJ554" s="220"/>
      <c r="AK554" s="220"/>
      <c r="AL554" s="220"/>
    </row>
    <row r="555" spans="1:38" ht="13.5" customHeight="1" x14ac:dyDescent="0.3">
      <c r="A555" s="220"/>
      <c r="B555" s="220"/>
      <c r="C555" s="220"/>
      <c r="D555" s="220"/>
      <c r="E555" s="220"/>
      <c r="F555" s="220"/>
      <c r="G555" s="220"/>
      <c r="H555" s="220"/>
      <c r="I555" s="220"/>
      <c r="J555" s="220"/>
      <c r="K555" s="220"/>
      <c r="L555" s="220"/>
      <c r="M555" s="220"/>
      <c r="N555" s="220"/>
      <c r="O555" s="220"/>
      <c r="P555" s="220"/>
      <c r="Q555" s="220"/>
      <c r="R555" s="220"/>
      <c r="S555" s="220"/>
      <c r="T555" s="220"/>
      <c r="U555" s="220"/>
      <c r="V555" s="220"/>
      <c r="W555" s="220"/>
      <c r="X555" s="220"/>
      <c r="Y555" s="220"/>
      <c r="Z555" s="220"/>
      <c r="AA555" s="220"/>
      <c r="AB555" s="220"/>
      <c r="AC555" s="220"/>
      <c r="AD555" s="220"/>
      <c r="AE555" s="220"/>
      <c r="AF555" s="220"/>
      <c r="AG555" s="220"/>
      <c r="AH555" s="220"/>
      <c r="AI555" s="220"/>
      <c r="AJ555" s="220"/>
      <c r="AK555" s="220"/>
      <c r="AL555" s="220"/>
    </row>
    <row r="556" spans="1:38" ht="13.5" customHeight="1" x14ac:dyDescent="0.3">
      <c r="A556" s="220"/>
      <c r="B556" s="220"/>
      <c r="C556" s="220"/>
      <c r="D556" s="220"/>
      <c r="E556" s="220"/>
      <c r="F556" s="220"/>
      <c r="G556" s="220"/>
      <c r="H556" s="220"/>
      <c r="I556" s="220"/>
      <c r="J556" s="220"/>
      <c r="K556" s="220"/>
      <c r="L556" s="220"/>
      <c r="M556" s="220"/>
      <c r="N556" s="220"/>
      <c r="O556" s="220"/>
      <c r="P556" s="220"/>
      <c r="Q556" s="220"/>
      <c r="R556" s="220"/>
      <c r="S556" s="220"/>
      <c r="T556" s="220"/>
      <c r="U556" s="220"/>
      <c r="V556" s="220"/>
      <c r="W556" s="220"/>
      <c r="X556" s="220"/>
      <c r="Y556" s="220"/>
      <c r="Z556" s="220"/>
      <c r="AA556" s="220"/>
      <c r="AB556" s="220"/>
      <c r="AC556" s="220"/>
      <c r="AD556" s="220"/>
      <c r="AE556" s="220"/>
      <c r="AF556" s="220"/>
      <c r="AG556" s="220"/>
      <c r="AH556" s="220"/>
      <c r="AI556" s="220"/>
      <c r="AJ556" s="220"/>
      <c r="AK556" s="220"/>
      <c r="AL556" s="220"/>
    </row>
    <row r="557" spans="1:38" ht="13.5" customHeight="1" x14ac:dyDescent="0.3">
      <c r="A557" s="220"/>
      <c r="B557" s="220"/>
      <c r="C557" s="220"/>
      <c r="D557" s="220"/>
      <c r="E557" s="220"/>
      <c r="F557" s="220"/>
      <c r="G557" s="220"/>
      <c r="H557" s="220"/>
      <c r="I557" s="220"/>
      <c r="J557" s="220"/>
      <c r="K557" s="220"/>
      <c r="L557" s="220"/>
      <c r="M557" s="220"/>
      <c r="N557" s="220"/>
      <c r="O557" s="220"/>
      <c r="P557" s="220"/>
      <c r="Q557" s="220"/>
      <c r="R557" s="220"/>
      <c r="S557" s="220"/>
      <c r="T557" s="220"/>
      <c r="U557" s="220"/>
      <c r="V557" s="220"/>
      <c r="W557" s="220"/>
      <c r="X557" s="220"/>
      <c r="Y557" s="220"/>
      <c r="Z557" s="220"/>
      <c r="AA557" s="220"/>
      <c r="AB557" s="220"/>
      <c r="AC557" s="220"/>
      <c r="AD557" s="220"/>
      <c r="AE557" s="220"/>
      <c r="AF557" s="220"/>
      <c r="AG557" s="220"/>
      <c r="AH557" s="220"/>
      <c r="AI557" s="220"/>
      <c r="AJ557" s="220"/>
      <c r="AK557" s="220"/>
      <c r="AL557" s="220"/>
    </row>
    <row r="558" spans="1:38" ht="13.5" customHeight="1" x14ac:dyDescent="0.3">
      <c r="A558" s="220"/>
      <c r="B558" s="220"/>
      <c r="C558" s="220"/>
      <c r="D558" s="220"/>
      <c r="E558" s="220"/>
      <c r="F558" s="220"/>
      <c r="G558" s="220"/>
      <c r="H558" s="220"/>
      <c r="I558" s="220"/>
      <c r="J558" s="220"/>
      <c r="K558" s="220"/>
      <c r="L558" s="220"/>
      <c r="M558" s="220"/>
      <c r="N558" s="220"/>
      <c r="O558" s="220"/>
      <c r="P558" s="220"/>
      <c r="Q558" s="220"/>
      <c r="R558" s="220"/>
      <c r="S558" s="220"/>
      <c r="T558" s="220"/>
      <c r="U558" s="220"/>
      <c r="V558" s="220"/>
      <c r="W558" s="220"/>
      <c r="X558" s="220"/>
      <c r="Y558" s="220"/>
      <c r="Z558" s="220"/>
      <c r="AA558" s="220"/>
      <c r="AB558" s="220"/>
      <c r="AC558" s="220"/>
      <c r="AD558" s="220"/>
      <c r="AE558" s="220"/>
      <c r="AF558" s="220"/>
      <c r="AG558" s="220"/>
      <c r="AH558" s="220"/>
      <c r="AI558" s="220"/>
      <c r="AJ558" s="220"/>
      <c r="AK558" s="220"/>
      <c r="AL558" s="220"/>
    </row>
    <row r="559" spans="1:38" ht="13.5" customHeight="1" x14ac:dyDescent="0.3">
      <c r="A559" s="220"/>
      <c r="B559" s="220"/>
      <c r="C559" s="220"/>
      <c r="D559" s="220"/>
      <c r="E559" s="220"/>
      <c r="F559" s="220"/>
      <c r="G559" s="220"/>
      <c r="H559" s="220"/>
      <c r="I559" s="220"/>
      <c r="J559" s="220"/>
      <c r="K559" s="220"/>
      <c r="L559" s="220"/>
      <c r="M559" s="220"/>
      <c r="N559" s="220"/>
      <c r="O559" s="220"/>
      <c r="P559" s="220"/>
      <c r="Q559" s="220"/>
      <c r="R559" s="220"/>
      <c r="S559" s="220"/>
      <c r="T559" s="220"/>
      <c r="U559" s="220"/>
      <c r="V559" s="220"/>
      <c r="W559" s="220"/>
      <c r="X559" s="220"/>
      <c r="Y559" s="220"/>
      <c r="Z559" s="220"/>
      <c r="AA559" s="220"/>
      <c r="AB559" s="220"/>
      <c r="AC559" s="220"/>
      <c r="AD559" s="220"/>
      <c r="AE559" s="220"/>
      <c r="AF559" s="220"/>
      <c r="AG559" s="220"/>
      <c r="AH559" s="220"/>
      <c r="AI559" s="220"/>
      <c r="AJ559" s="220"/>
      <c r="AK559" s="220"/>
      <c r="AL559" s="220"/>
    </row>
    <row r="560" spans="1:38" ht="13.5" customHeight="1" x14ac:dyDescent="0.3">
      <c r="A560" s="220"/>
      <c r="B560" s="220"/>
      <c r="C560" s="220"/>
      <c r="D560" s="220"/>
      <c r="E560" s="220"/>
      <c r="F560" s="220"/>
      <c r="G560" s="220"/>
      <c r="H560" s="220"/>
      <c r="I560" s="220"/>
      <c r="J560" s="220"/>
      <c r="K560" s="220"/>
      <c r="L560" s="220"/>
      <c r="M560" s="220"/>
      <c r="N560" s="220"/>
      <c r="O560" s="220"/>
      <c r="P560" s="220"/>
      <c r="Q560" s="220"/>
      <c r="R560" s="220"/>
      <c r="S560" s="220"/>
      <c r="T560" s="220"/>
      <c r="U560" s="220"/>
      <c r="V560" s="220"/>
      <c r="W560" s="220"/>
      <c r="X560" s="220"/>
      <c r="Y560" s="220"/>
      <c r="Z560" s="220"/>
      <c r="AA560" s="220"/>
      <c r="AB560" s="220"/>
      <c r="AC560" s="220"/>
      <c r="AD560" s="220"/>
      <c r="AE560" s="220"/>
      <c r="AF560" s="220"/>
      <c r="AG560" s="220"/>
      <c r="AH560" s="220"/>
      <c r="AI560" s="220"/>
      <c r="AJ560" s="220"/>
      <c r="AK560" s="220"/>
      <c r="AL560" s="220"/>
    </row>
    <row r="561" spans="1:38" ht="13.5" customHeight="1" x14ac:dyDescent="0.3">
      <c r="A561" s="220"/>
      <c r="B561" s="220"/>
      <c r="C561" s="220"/>
      <c r="D561" s="220"/>
      <c r="E561" s="220"/>
      <c r="F561" s="220"/>
      <c r="G561" s="220"/>
      <c r="H561" s="220"/>
      <c r="I561" s="220"/>
      <c r="J561" s="220"/>
      <c r="K561" s="220"/>
      <c r="L561" s="220"/>
      <c r="M561" s="220"/>
      <c r="N561" s="220"/>
      <c r="O561" s="220"/>
      <c r="P561" s="220"/>
      <c r="Q561" s="220"/>
      <c r="R561" s="220"/>
      <c r="S561" s="220"/>
      <c r="T561" s="220"/>
      <c r="U561" s="220"/>
      <c r="V561" s="220"/>
      <c r="W561" s="220"/>
      <c r="X561" s="220"/>
      <c r="Y561" s="220"/>
      <c r="Z561" s="220"/>
      <c r="AA561" s="220"/>
      <c r="AB561" s="220"/>
      <c r="AC561" s="220"/>
      <c r="AD561" s="220"/>
      <c r="AE561" s="220"/>
      <c r="AF561" s="220"/>
      <c r="AG561" s="220"/>
      <c r="AH561" s="220"/>
      <c r="AI561" s="220"/>
      <c r="AJ561" s="220"/>
      <c r="AK561" s="220"/>
      <c r="AL561" s="220"/>
    </row>
    <row r="562" spans="1:38" ht="13.5" customHeight="1" x14ac:dyDescent="0.3">
      <c r="A562" s="220"/>
      <c r="B562" s="220"/>
      <c r="C562" s="220"/>
      <c r="D562" s="220"/>
      <c r="E562" s="220"/>
      <c r="F562" s="220"/>
      <c r="G562" s="220"/>
      <c r="H562" s="220"/>
      <c r="I562" s="220"/>
      <c r="J562" s="220"/>
      <c r="K562" s="220"/>
      <c r="L562" s="220"/>
      <c r="M562" s="220"/>
      <c r="N562" s="220"/>
      <c r="O562" s="220"/>
      <c r="P562" s="220"/>
      <c r="Q562" s="220"/>
      <c r="R562" s="220"/>
      <c r="S562" s="220"/>
      <c r="T562" s="220"/>
      <c r="U562" s="220"/>
      <c r="V562" s="220"/>
      <c r="W562" s="220"/>
      <c r="X562" s="220"/>
      <c r="Y562" s="220"/>
      <c r="Z562" s="220"/>
      <c r="AA562" s="220"/>
      <c r="AB562" s="220"/>
      <c r="AC562" s="220"/>
      <c r="AD562" s="220"/>
      <c r="AE562" s="220"/>
      <c r="AF562" s="220"/>
      <c r="AG562" s="220"/>
      <c r="AH562" s="220"/>
      <c r="AI562" s="220"/>
      <c r="AJ562" s="220"/>
      <c r="AK562" s="220"/>
      <c r="AL562" s="220"/>
    </row>
    <row r="563" spans="1:38" ht="13.5" customHeight="1" x14ac:dyDescent="0.3">
      <c r="A563" s="220"/>
      <c r="B563" s="220"/>
      <c r="C563" s="220"/>
      <c r="D563" s="220"/>
      <c r="E563" s="220"/>
      <c r="F563" s="220"/>
      <c r="G563" s="220"/>
      <c r="H563" s="220"/>
      <c r="I563" s="220"/>
      <c r="J563" s="220"/>
      <c r="K563" s="220"/>
      <c r="L563" s="220"/>
      <c r="M563" s="220"/>
      <c r="N563" s="220"/>
      <c r="O563" s="220"/>
      <c r="P563" s="220"/>
      <c r="Q563" s="220"/>
      <c r="R563" s="220"/>
      <c r="S563" s="220"/>
      <c r="T563" s="220"/>
      <c r="U563" s="220"/>
      <c r="V563" s="220"/>
      <c r="W563" s="220"/>
      <c r="X563" s="220"/>
      <c r="Y563" s="220"/>
      <c r="Z563" s="220"/>
      <c r="AA563" s="220"/>
      <c r="AB563" s="220"/>
      <c r="AC563" s="220"/>
      <c r="AD563" s="220"/>
      <c r="AE563" s="220"/>
      <c r="AF563" s="220"/>
      <c r="AG563" s="220"/>
      <c r="AH563" s="220"/>
      <c r="AI563" s="220"/>
      <c r="AJ563" s="220"/>
      <c r="AK563" s="220"/>
      <c r="AL563" s="220"/>
    </row>
    <row r="564" spans="1:38" ht="13.5" customHeight="1" x14ac:dyDescent="0.3">
      <c r="A564" s="220"/>
      <c r="B564" s="220"/>
      <c r="C564" s="220"/>
      <c r="D564" s="220"/>
      <c r="E564" s="220"/>
      <c r="F564" s="220"/>
      <c r="G564" s="220"/>
      <c r="H564" s="220"/>
      <c r="I564" s="220"/>
      <c r="J564" s="220"/>
      <c r="K564" s="220"/>
      <c r="L564" s="220"/>
      <c r="M564" s="220"/>
      <c r="N564" s="220"/>
      <c r="O564" s="220"/>
      <c r="P564" s="220"/>
      <c r="Q564" s="220"/>
      <c r="R564" s="220"/>
      <c r="S564" s="220"/>
      <c r="T564" s="220"/>
      <c r="U564" s="220"/>
      <c r="V564" s="220"/>
      <c r="W564" s="220"/>
      <c r="X564" s="220"/>
      <c r="Y564" s="220"/>
      <c r="Z564" s="220"/>
      <c r="AA564" s="220"/>
      <c r="AB564" s="220"/>
      <c r="AC564" s="220"/>
      <c r="AD564" s="220"/>
      <c r="AE564" s="220"/>
      <c r="AF564" s="220"/>
      <c r="AG564" s="220"/>
      <c r="AH564" s="220"/>
      <c r="AI564" s="220"/>
      <c r="AJ564" s="220"/>
      <c r="AK564" s="220"/>
      <c r="AL564" s="220"/>
    </row>
    <row r="565" spans="1:38" ht="13.5" customHeight="1" x14ac:dyDescent="0.3">
      <c r="A565" s="220"/>
      <c r="B565" s="220"/>
      <c r="C565" s="220"/>
      <c r="D565" s="220"/>
      <c r="E565" s="220"/>
      <c r="F565" s="220"/>
      <c r="G565" s="220"/>
      <c r="H565" s="220"/>
      <c r="I565" s="220"/>
      <c r="J565" s="220"/>
      <c r="K565" s="220"/>
      <c r="L565" s="220"/>
      <c r="M565" s="220"/>
      <c r="N565" s="220"/>
      <c r="O565" s="220"/>
      <c r="P565" s="220"/>
      <c r="Q565" s="220"/>
      <c r="R565" s="220"/>
      <c r="S565" s="220"/>
      <c r="T565" s="220"/>
      <c r="U565" s="220"/>
      <c r="V565" s="220"/>
      <c r="W565" s="220"/>
      <c r="X565" s="220"/>
      <c r="Y565" s="220"/>
      <c r="Z565" s="220"/>
      <c r="AA565" s="220"/>
      <c r="AB565" s="220"/>
      <c r="AC565" s="220"/>
      <c r="AD565" s="220"/>
      <c r="AE565" s="220"/>
      <c r="AF565" s="220"/>
      <c r="AG565" s="220"/>
      <c r="AH565" s="220"/>
      <c r="AI565" s="220"/>
      <c r="AJ565" s="220"/>
      <c r="AK565" s="220"/>
      <c r="AL565" s="220"/>
    </row>
    <row r="566" spans="1:38" ht="13.5" customHeight="1" x14ac:dyDescent="0.3">
      <c r="A566" s="220"/>
      <c r="B566" s="220"/>
      <c r="C566" s="220"/>
      <c r="D566" s="220"/>
      <c r="E566" s="220"/>
      <c r="F566" s="220"/>
      <c r="G566" s="220"/>
      <c r="H566" s="220"/>
      <c r="I566" s="220"/>
      <c r="J566" s="220"/>
      <c r="K566" s="220"/>
      <c r="L566" s="220"/>
      <c r="M566" s="220"/>
      <c r="N566" s="220"/>
      <c r="O566" s="220"/>
      <c r="P566" s="220"/>
      <c r="Q566" s="220"/>
      <c r="R566" s="220"/>
      <c r="S566" s="220"/>
      <c r="T566" s="220"/>
      <c r="U566" s="220"/>
      <c r="V566" s="220"/>
      <c r="W566" s="220"/>
      <c r="X566" s="220"/>
      <c r="Y566" s="220"/>
      <c r="Z566" s="220"/>
      <c r="AA566" s="220"/>
      <c r="AB566" s="220"/>
      <c r="AC566" s="220"/>
      <c r="AD566" s="220"/>
      <c r="AE566" s="220"/>
      <c r="AF566" s="220"/>
      <c r="AG566" s="220"/>
      <c r="AH566" s="220"/>
      <c r="AI566" s="220"/>
      <c r="AJ566" s="220"/>
      <c r="AK566" s="220"/>
      <c r="AL566" s="220"/>
    </row>
    <row r="567" spans="1:38" ht="13.5" customHeight="1" x14ac:dyDescent="0.3">
      <c r="A567" s="220"/>
      <c r="B567" s="220"/>
      <c r="C567" s="220"/>
      <c r="D567" s="220"/>
      <c r="E567" s="220"/>
      <c r="F567" s="220"/>
      <c r="G567" s="220"/>
      <c r="H567" s="220"/>
      <c r="I567" s="220"/>
      <c r="J567" s="220"/>
      <c r="K567" s="220"/>
      <c r="L567" s="220"/>
      <c r="M567" s="220"/>
      <c r="N567" s="220"/>
      <c r="O567" s="220"/>
      <c r="P567" s="220"/>
      <c r="Q567" s="220"/>
      <c r="R567" s="220"/>
      <c r="S567" s="220"/>
      <c r="T567" s="220"/>
      <c r="U567" s="220"/>
      <c r="V567" s="220"/>
      <c r="W567" s="220"/>
      <c r="X567" s="220"/>
      <c r="Y567" s="220"/>
      <c r="Z567" s="220"/>
      <c r="AA567" s="220"/>
      <c r="AB567" s="220"/>
      <c r="AC567" s="220"/>
      <c r="AD567" s="220"/>
      <c r="AE567" s="220"/>
      <c r="AF567" s="220"/>
      <c r="AG567" s="220"/>
      <c r="AH567" s="220"/>
      <c r="AI567" s="220"/>
      <c r="AJ567" s="220"/>
      <c r="AK567" s="220"/>
      <c r="AL567" s="220"/>
    </row>
    <row r="568" spans="1:38" ht="13.5" customHeight="1" x14ac:dyDescent="0.3">
      <c r="A568" s="220"/>
      <c r="B568" s="220"/>
      <c r="C568" s="220"/>
      <c r="D568" s="220"/>
      <c r="E568" s="220"/>
      <c r="F568" s="220"/>
      <c r="G568" s="220"/>
      <c r="H568" s="220"/>
      <c r="I568" s="220"/>
      <c r="J568" s="220"/>
      <c r="K568" s="220"/>
      <c r="L568" s="220"/>
      <c r="M568" s="220"/>
      <c r="N568" s="220"/>
      <c r="O568" s="220"/>
      <c r="P568" s="220"/>
      <c r="Q568" s="220"/>
      <c r="R568" s="220"/>
      <c r="S568" s="220"/>
      <c r="T568" s="220"/>
      <c r="U568" s="220"/>
      <c r="V568" s="220"/>
      <c r="W568" s="220"/>
      <c r="X568" s="220"/>
      <c r="Y568" s="220"/>
      <c r="Z568" s="220"/>
      <c r="AA568" s="220"/>
      <c r="AB568" s="220"/>
      <c r="AC568" s="220"/>
      <c r="AD568" s="220"/>
      <c r="AE568" s="220"/>
      <c r="AF568" s="220"/>
      <c r="AG568" s="220"/>
      <c r="AH568" s="220"/>
      <c r="AI568" s="220"/>
      <c r="AJ568" s="220"/>
      <c r="AK568" s="220"/>
      <c r="AL568" s="220"/>
    </row>
    <row r="569" spans="1:38" ht="13.5" customHeight="1" x14ac:dyDescent="0.3">
      <c r="A569" s="220"/>
      <c r="B569" s="220"/>
      <c r="C569" s="220"/>
      <c r="D569" s="220"/>
      <c r="E569" s="220"/>
      <c r="F569" s="220"/>
      <c r="G569" s="220"/>
      <c r="H569" s="220"/>
      <c r="I569" s="220"/>
      <c r="J569" s="220"/>
      <c r="K569" s="220"/>
      <c r="L569" s="220"/>
      <c r="M569" s="220"/>
      <c r="N569" s="220"/>
      <c r="O569" s="220"/>
      <c r="P569" s="220"/>
      <c r="Q569" s="220"/>
      <c r="R569" s="220"/>
      <c r="S569" s="220"/>
      <c r="T569" s="220"/>
      <c r="U569" s="220"/>
      <c r="V569" s="220"/>
      <c r="W569" s="220"/>
      <c r="X569" s="220"/>
      <c r="Y569" s="220"/>
      <c r="Z569" s="220"/>
      <c r="AA569" s="220"/>
      <c r="AB569" s="220"/>
      <c r="AC569" s="220"/>
      <c r="AD569" s="220"/>
      <c r="AE569" s="220"/>
      <c r="AF569" s="220"/>
      <c r="AG569" s="220"/>
      <c r="AH569" s="220"/>
      <c r="AI569" s="220"/>
      <c r="AJ569" s="220"/>
      <c r="AK569" s="220"/>
      <c r="AL569" s="220"/>
    </row>
    <row r="570" spans="1:38" ht="13.5" customHeight="1" x14ac:dyDescent="0.3">
      <c r="A570" s="220"/>
      <c r="B570" s="220"/>
      <c r="C570" s="220"/>
      <c r="D570" s="220"/>
      <c r="E570" s="220"/>
      <c r="F570" s="220"/>
      <c r="G570" s="220"/>
      <c r="H570" s="220"/>
      <c r="I570" s="220"/>
      <c r="J570" s="220"/>
      <c r="K570" s="220"/>
      <c r="L570" s="220"/>
      <c r="M570" s="220"/>
      <c r="N570" s="220"/>
      <c r="O570" s="220"/>
      <c r="P570" s="220"/>
      <c r="Q570" s="220"/>
      <c r="R570" s="220"/>
      <c r="S570" s="220"/>
      <c r="T570" s="220"/>
      <c r="U570" s="220"/>
      <c r="V570" s="220"/>
      <c r="W570" s="220"/>
      <c r="X570" s="220"/>
      <c r="Y570" s="220"/>
      <c r="Z570" s="220"/>
      <c r="AA570" s="220"/>
      <c r="AB570" s="220"/>
      <c r="AC570" s="220"/>
      <c r="AD570" s="220"/>
      <c r="AE570" s="220"/>
      <c r="AF570" s="220"/>
      <c r="AG570" s="220"/>
      <c r="AH570" s="220"/>
      <c r="AI570" s="220"/>
      <c r="AJ570" s="220"/>
      <c r="AK570" s="220"/>
      <c r="AL570" s="220"/>
    </row>
    <row r="571" spans="1:38" ht="13.5" customHeight="1" x14ac:dyDescent="0.3">
      <c r="A571" s="220"/>
      <c r="B571" s="220"/>
      <c r="C571" s="220"/>
      <c r="D571" s="220"/>
      <c r="E571" s="220"/>
      <c r="F571" s="220"/>
      <c r="G571" s="220"/>
      <c r="H571" s="220"/>
      <c r="I571" s="220"/>
      <c r="J571" s="220"/>
      <c r="K571" s="220"/>
      <c r="L571" s="220"/>
      <c r="M571" s="220"/>
      <c r="N571" s="220"/>
      <c r="O571" s="220"/>
      <c r="P571" s="220"/>
      <c r="Q571" s="220"/>
      <c r="R571" s="220"/>
      <c r="S571" s="220"/>
      <c r="T571" s="220"/>
      <c r="U571" s="220"/>
      <c r="V571" s="220"/>
      <c r="W571" s="220"/>
      <c r="X571" s="220"/>
      <c r="Y571" s="220"/>
      <c r="Z571" s="220"/>
      <c r="AA571" s="220"/>
      <c r="AB571" s="220"/>
      <c r="AC571" s="220"/>
      <c r="AD571" s="220"/>
      <c r="AE571" s="220"/>
      <c r="AF571" s="220"/>
      <c r="AG571" s="220"/>
      <c r="AH571" s="220"/>
      <c r="AI571" s="220"/>
      <c r="AJ571" s="220"/>
      <c r="AK571" s="220"/>
      <c r="AL571" s="220"/>
    </row>
    <row r="572" spans="1:38" ht="13.5" customHeight="1" x14ac:dyDescent="0.3">
      <c r="A572" s="220"/>
      <c r="B572" s="220"/>
      <c r="C572" s="220"/>
      <c r="D572" s="220"/>
      <c r="E572" s="220"/>
      <c r="F572" s="220"/>
      <c r="G572" s="220"/>
      <c r="H572" s="220"/>
      <c r="I572" s="220"/>
      <c r="J572" s="220"/>
      <c r="K572" s="220"/>
      <c r="L572" s="220"/>
      <c r="M572" s="220"/>
      <c r="N572" s="220"/>
      <c r="O572" s="220"/>
      <c r="P572" s="220"/>
      <c r="Q572" s="220"/>
      <c r="R572" s="220"/>
      <c r="S572" s="220"/>
      <c r="T572" s="220"/>
      <c r="U572" s="220"/>
      <c r="V572" s="220"/>
      <c r="W572" s="220"/>
      <c r="X572" s="220"/>
      <c r="Y572" s="220"/>
      <c r="Z572" s="220"/>
      <c r="AA572" s="220"/>
      <c r="AB572" s="220"/>
      <c r="AC572" s="220"/>
      <c r="AD572" s="220"/>
      <c r="AE572" s="220"/>
      <c r="AF572" s="220"/>
      <c r="AG572" s="220"/>
      <c r="AH572" s="220"/>
      <c r="AI572" s="220"/>
      <c r="AJ572" s="220"/>
      <c r="AK572" s="220"/>
      <c r="AL572" s="220"/>
    </row>
    <row r="573" spans="1:38" ht="13.5" customHeight="1" x14ac:dyDescent="0.3">
      <c r="A573" s="220"/>
      <c r="B573" s="220"/>
      <c r="C573" s="220"/>
      <c r="D573" s="220"/>
      <c r="E573" s="220"/>
      <c r="F573" s="220"/>
      <c r="G573" s="220"/>
      <c r="H573" s="220"/>
      <c r="I573" s="220"/>
      <c r="J573" s="220"/>
      <c r="K573" s="220"/>
      <c r="L573" s="220"/>
      <c r="M573" s="220"/>
      <c r="N573" s="220"/>
      <c r="O573" s="220"/>
      <c r="P573" s="220"/>
      <c r="Q573" s="220"/>
      <c r="R573" s="220"/>
      <c r="S573" s="220"/>
      <c r="T573" s="220"/>
      <c r="U573" s="220"/>
      <c r="V573" s="220"/>
      <c r="W573" s="220"/>
      <c r="X573" s="220"/>
      <c r="Y573" s="220"/>
      <c r="Z573" s="220"/>
      <c r="AA573" s="220"/>
      <c r="AB573" s="220"/>
      <c r="AC573" s="220"/>
      <c r="AD573" s="220"/>
      <c r="AE573" s="220"/>
      <c r="AF573" s="220"/>
      <c r="AG573" s="220"/>
      <c r="AH573" s="220"/>
      <c r="AI573" s="220"/>
      <c r="AJ573" s="220"/>
      <c r="AK573" s="220"/>
      <c r="AL573" s="220"/>
    </row>
    <row r="574" spans="1:38" ht="13.5" customHeight="1" x14ac:dyDescent="0.3">
      <c r="A574" s="220"/>
      <c r="B574" s="220"/>
      <c r="C574" s="220"/>
      <c r="D574" s="220"/>
      <c r="E574" s="220"/>
      <c r="F574" s="220"/>
      <c r="G574" s="220"/>
      <c r="H574" s="220"/>
      <c r="I574" s="220"/>
      <c r="J574" s="220"/>
      <c r="K574" s="220"/>
      <c r="L574" s="220"/>
      <c r="M574" s="220"/>
      <c r="N574" s="220"/>
      <c r="O574" s="220"/>
      <c r="P574" s="220"/>
      <c r="Q574" s="220"/>
      <c r="R574" s="220"/>
      <c r="S574" s="220"/>
      <c r="T574" s="220"/>
      <c r="U574" s="220"/>
      <c r="V574" s="220"/>
      <c r="W574" s="220"/>
      <c r="X574" s="220"/>
      <c r="Y574" s="220"/>
      <c r="Z574" s="220"/>
      <c r="AA574" s="220"/>
      <c r="AB574" s="220"/>
      <c r="AC574" s="220"/>
      <c r="AD574" s="220"/>
      <c r="AE574" s="220"/>
      <c r="AF574" s="220"/>
      <c r="AG574" s="220"/>
      <c r="AH574" s="220"/>
      <c r="AI574" s="220"/>
      <c r="AJ574" s="220"/>
      <c r="AK574" s="220"/>
      <c r="AL574" s="220"/>
    </row>
    <row r="575" spans="1:38" ht="13.5" customHeight="1" x14ac:dyDescent="0.3">
      <c r="A575" s="220"/>
      <c r="B575" s="220"/>
      <c r="C575" s="220"/>
      <c r="D575" s="220"/>
      <c r="E575" s="220"/>
      <c r="F575" s="220"/>
      <c r="G575" s="220"/>
      <c r="H575" s="220"/>
      <c r="I575" s="220"/>
      <c r="J575" s="220"/>
      <c r="K575" s="220"/>
      <c r="L575" s="220"/>
      <c r="M575" s="220"/>
      <c r="N575" s="220"/>
      <c r="O575" s="220"/>
      <c r="P575" s="220"/>
      <c r="Q575" s="220"/>
      <c r="R575" s="220"/>
      <c r="S575" s="220"/>
      <c r="T575" s="220"/>
      <c r="U575" s="220"/>
      <c r="V575" s="220"/>
      <c r="W575" s="220"/>
      <c r="X575" s="220"/>
      <c r="Y575" s="220"/>
      <c r="Z575" s="220"/>
      <c r="AA575" s="220"/>
      <c r="AB575" s="220"/>
      <c r="AC575" s="220"/>
      <c r="AD575" s="220"/>
      <c r="AE575" s="220"/>
      <c r="AF575" s="220"/>
      <c r="AG575" s="220"/>
      <c r="AH575" s="220"/>
      <c r="AI575" s="220"/>
      <c r="AJ575" s="220"/>
      <c r="AK575" s="220"/>
      <c r="AL575" s="220"/>
    </row>
    <row r="576" spans="1:38" ht="13.5" customHeight="1" x14ac:dyDescent="0.3">
      <c r="A576" s="220"/>
      <c r="B576" s="220"/>
      <c r="C576" s="220"/>
      <c r="D576" s="220"/>
      <c r="E576" s="220"/>
      <c r="F576" s="220"/>
      <c r="G576" s="220"/>
      <c r="H576" s="220"/>
      <c r="I576" s="220"/>
      <c r="J576" s="220"/>
      <c r="K576" s="220"/>
      <c r="L576" s="220"/>
      <c r="M576" s="220"/>
      <c r="N576" s="220"/>
      <c r="O576" s="220"/>
      <c r="P576" s="220"/>
      <c r="Q576" s="220"/>
      <c r="R576" s="220"/>
      <c r="S576" s="220"/>
      <c r="T576" s="220"/>
      <c r="U576" s="220"/>
      <c r="V576" s="220"/>
      <c r="W576" s="220"/>
      <c r="X576" s="220"/>
      <c r="Y576" s="220"/>
      <c r="Z576" s="220"/>
      <c r="AA576" s="220"/>
      <c r="AB576" s="220"/>
      <c r="AC576" s="220"/>
      <c r="AD576" s="220"/>
      <c r="AE576" s="220"/>
      <c r="AF576" s="220"/>
      <c r="AG576" s="220"/>
      <c r="AH576" s="220"/>
      <c r="AI576" s="220"/>
      <c r="AJ576" s="220"/>
      <c r="AK576" s="220"/>
      <c r="AL576" s="220"/>
    </row>
    <row r="577" spans="1:38" ht="13.5" customHeight="1" x14ac:dyDescent="0.3">
      <c r="A577" s="220"/>
      <c r="B577" s="220"/>
      <c r="C577" s="220"/>
      <c r="D577" s="220"/>
      <c r="E577" s="220"/>
      <c r="F577" s="220"/>
      <c r="G577" s="220"/>
      <c r="H577" s="220"/>
      <c r="I577" s="220"/>
      <c r="J577" s="220"/>
      <c r="K577" s="220"/>
      <c r="L577" s="220"/>
      <c r="M577" s="220"/>
      <c r="N577" s="220"/>
      <c r="O577" s="220"/>
      <c r="P577" s="220"/>
      <c r="Q577" s="220"/>
      <c r="R577" s="220"/>
      <c r="S577" s="220"/>
      <c r="T577" s="220"/>
      <c r="U577" s="220"/>
      <c r="V577" s="220"/>
      <c r="W577" s="220"/>
      <c r="X577" s="220"/>
      <c r="Y577" s="220"/>
      <c r="Z577" s="220"/>
      <c r="AA577" s="220"/>
      <c r="AB577" s="220"/>
      <c r="AC577" s="220"/>
      <c r="AD577" s="220"/>
      <c r="AE577" s="220"/>
      <c r="AF577" s="220"/>
      <c r="AG577" s="220"/>
      <c r="AH577" s="220"/>
      <c r="AI577" s="220"/>
      <c r="AJ577" s="220"/>
      <c r="AK577" s="220"/>
      <c r="AL577" s="220"/>
    </row>
    <row r="578" spans="1:38" ht="13.5" customHeight="1" x14ac:dyDescent="0.3">
      <c r="A578" s="220"/>
      <c r="B578" s="220"/>
      <c r="C578" s="220"/>
      <c r="D578" s="220"/>
      <c r="E578" s="220"/>
      <c r="F578" s="220"/>
      <c r="G578" s="220"/>
      <c r="H578" s="220"/>
      <c r="I578" s="220"/>
      <c r="J578" s="220"/>
      <c r="K578" s="220"/>
      <c r="L578" s="220"/>
      <c r="M578" s="220"/>
      <c r="N578" s="220"/>
      <c r="O578" s="220"/>
      <c r="P578" s="220"/>
      <c r="Q578" s="220"/>
      <c r="R578" s="220"/>
      <c r="S578" s="220"/>
      <c r="T578" s="220"/>
      <c r="U578" s="220"/>
      <c r="V578" s="220"/>
      <c r="W578" s="220"/>
      <c r="X578" s="220"/>
      <c r="Y578" s="220"/>
      <c r="Z578" s="220"/>
      <c r="AA578" s="220"/>
      <c r="AB578" s="220"/>
      <c r="AC578" s="220"/>
      <c r="AD578" s="220"/>
      <c r="AE578" s="220"/>
      <c r="AF578" s="220"/>
      <c r="AG578" s="220"/>
      <c r="AH578" s="220"/>
      <c r="AI578" s="220"/>
      <c r="AJ578" s="220"/>
      <c r="AK578" s="220"/>
      <c r="AL578" s="220"/>
    </row>
    <row r="579" spans="1:38" ht="13.5" customHeight="1" x14ac:dyDescent="0.3">
      <c r="A579" s="220"/>
      <c r="B579" s="220"/>
      <c r="C579" s="220"/>
      <c r="D579" s="220"/>
      <c r="E579" s="220"/>
      <c r="F579" s="220"/>
      <c r="G579" s="220"/>
      <c r="H579" s="220"/>
      <c r="I579" s="220"/>
      <c r="J579" s="220"/>
      <c r="K579" s="220"/>
      <c r="L579" s="220"/>
      <c r="M579" s="220"/>
      <c r="N579" s="220"/>
      <c r="O579" s="220"/>
      <c r="P579" s="220"/>
      <c r="Q579" s="220"/>
      <c r="R579" s="220"/>
      <c r="S579" s="220"/>
      <c r="T579" s="220"/>
      <c r="U579" s="220"/>
      <c r="V579" s="220"/>
      <c r="W579" s="220"/>
      <c r="X579" s="220"/>
      <c r="Y579" s="220"/>
      <c r="Z579" s="220"/>
      <c r="AA579" s="220"/>
      <c r="AB579" s="220"/>
      <c r="AC579" s="220"/>
      <c r="AD579" s="220"/>
      <c r="AE579" s="220"/>
      <c r="AF579" s="220"/>
      <c r="AG579" s="220"/>
      <c r="AH579" s="220"/>
      <c r="AI579" s="220"/>
      <c r="AJ579" s="220"/>
      <c r="AK579" s="220"/>
      <c r="AL579" s="220"/>
    </row>
    <row r="580" spans="1:38" ht="13.5" customHeight="1" x14ac:dyDescent="0.3">
      <c r="A580" s="220"/>
      <c r="B580" s="220"/>
      <c r="C580" s="220"/>
      <c r="D580" s="220"/>
      <c r="E580" s="220"/>
      <c r="F580" s="220"/>
      <c r="G580" s="220"/>
      <c r="H580" s="220"/>
      <c r="I580" s="220"/>
      <c r="J580" s="220"/>
      <c r="K580" s="220"/>
      <c r="L580" s="220"/>
      <c r="M580" s="220"/>
      <c r="N580" s="220"/>
      <c r="O580" s="220"/>
      <c r="P580" s="220"/>
      <c r="Q580" s="220"/>
      <c r="R580" s="220"/>
      <c r="S580" s="220"/>
      <c r="T580" s="220"/>
      <c r="U580" s="220"/>
      <c r="V580" s="220"/>
      <c r="W580" s="220"/>
      <c r="X580" s="220"/>
      <c r="Y580" s="220"/>
      <c r="Z580" s="220"/>
      <c r="AA580" s="220"/>
      <c r="AB580" s="220"/>
      <c r="AC580" s="220"/>
      <c r="AD580" s="220"/>
      <c r="AE580" s="220"/>
      <c r="AF580" s="220"/>
      <c r="AG580" s="220"/>
      <c r="AH580" s="220"/>
      <c r="AI580" s="220"/>
      <c r="AJ580" s="220"/>
      <c r="AK580" s="220"/>
      <c r="AL580" s="220"/>
    </row>
    <row r="581" spans="1:38" ht="13.5" customHeight="1" x14ac:dyDescent="0.3">
      <c r="A581" s="220"/>
      <c r="B581" s="220"/>
      <c r="C581" s="220"/>
      <c r="D581" s="220"/>
      <c r="E581" s="220"/>
      <c r="F581" s="220"/>
      <c r="G581" s="220"/>
      <c r="H581" s="220"/>
      <c r="I581" s="220"/>
      <c r="J581" s="220"/>
      <c r="K581" s="220"/>
      <c r="L581" s="220"/>
      <c r="M581" s="220"/>
      <c r="N581" s="220"/>
      <c r="O581" s="220"/>
      <c r="P581" s="220"/>
      <c r="Q581" s="220"/>
      <c r="R581" s="220"/>
      <c r="S581" s="220"/>
      <c r="T581" s="220"/>
      <c r="U581" s="220"/>
      <c r="V581" s="220"/>
      <c r="W581" s="220"/>
      <c r="X581" s="220"/>
      <c r="Y581" s="220"/>
      <c r="Z581" s="220"/>
      <c r="AA581" s="220"/>
      <c r="AB581" s="220"/>
      <c r="AC581" s="220"/>
      <c r="AD581" s="220"/>
      <c r="AE581" s="220"/>
      <c r="AF581" s="220"/>
      <c r="AG581" s="220"/>
      <c r="AH581" s="220"/>
      <c r="AI581" s="220"/>
      <c r="AJ581" s="220"/>
      <c r="AK581" s="220"/>
      <c r="AL581" s="220"/>
    </row>
    <row r="582" spans="1:38" ht="13.5" customHeight="1" x14ac:dyDescent="0.3">
      <c r="A582" s="220"/>
      <c r="B582" s="220"/>
      <c r="C582" s="220"/>
      <c r="D582" s="220"/>
      <c r="E582" s="220"/>
      <c r="F582" s="220"/>
      <c r="G582" s="220"/>
      <c r="H582" s="220"/>
      <c r="I582" s="220"/>
      <c r="J582" s="220"/>
      <c r="K582" s="220"/>
      <c r="L582" s="220"/>
      <c r="M582" s="220"/>
      <c r="N582" s="220"/>
      <c r="O582" s="220"/>
      <c r="P582" s="220"/>
      <c r="Q582" s="220"/>
      <c r="R582" s="220"/>
      <c r="S582" s="220"/>
      <c r="T582" s="220"/>
      <c r="U582" s="220"/>
      <c r="V582" s="220"/>
      <c r="W582" s="220"/>
      <c r="X582" s="220"/>
      <c r="Y582" s="220"/>
      <c r="Z582" s="220"/>
      <c r="AA582" s="220"/>
      <c r="AB582" s="220"/>
      <c r="AC582" s="220"/>
      <c r="AD582" s="220"/>
      <c r="AE582" s="220"/>
      <c r="AF582" s="220"/>
      <c r="AG582" s="220"/>
      <c r="AH582" s="220"/>
      <c r="AI582" s="220"/>
      <c r="AJ582" s="220"/>
      <c r="AK582" s="220"/>
      <c r="AL582" s="220"/>
    </row>
    <row r="583" spans="1:38" ht="13.5" customHeight="1" x14ac:dyDescent="0.3">
      <c r="A583" s="220"/>
      <c r="B583" s="220"/>
      <c r="C583" s="220"/>
      <c r="D583" s="220"/>
      <c r="E583" s="220"/>
      <c r="F583" s="220"/>
      <c r="G583" s="220"/>
      <c r="H583" s="220"/>
      <c r="I583" s="220"/>
      <c r="J583" s="220"/>
      <c r="K583" s="220"/>
      <c r="L583" s="220"/>
      <c r="M583" s="220"/>
      <c r="N583" s="220"/>
      <c r="O583" s="220"/>
      <c r="P583" s="220"/>
      <c r="Q583" s="220"/>
      <c r="R583" s="220"/>
      <c r="S583" s="220"/>
      <c r="T583" s="220"/>
      <c r="U583" s="220"/>
      <c r="V583" s="220"/>
      <c r="W583" s="220"/>
      <c r="X583" s="220"/>
      <c r="Y583" s="220"/>
      <c r="Z583" s="220"/>
      <c r="AA583" s="220"/>
      <c r="AB583" s="220"/>
      <c r="AC583" s="220"/>
      <c r="AD583" s="220"/>
      <c r="AE583" s="220"/>
      <c r="AF583" s="220"/>
      <c r="AG583" s="220"/>
      <c r="AH583" s="220"/>
      <c r="AI583" s="220"/>
      <c r="AJ583" s="220"/>
      <c r="AK583" s="220"/>
      <c r="AL583" s="220"/>
    </row>
    <row r="584" spans="1:38" ht="13.5" customHeight="1" x14ac:dyDescent="0.3">
      <c r="A584" s="220"/>
      <c r="B584" s="220"/>
      <c r="C584" s="220"/>
      <c r="D584" s="220"/>
      <c r="E584" s="220"/>
      <c r="F584" s="220"/>
      <c r="G584" s="220"/>
      <c r="H584" s="220"/>
      <c r="I584" s="220"/>
      <c r="J584" s="220"/>
      <c r="K584" s="220"/>
      <c r="L584" s="220"/>
      <c r="M584" s="220"/>
      <c r="N584" s="220"/>
      <c r="O584" s="220"/>
      <c r="P584" s="220"/>
      <c r="Q584" s="220"/>
      <c r="R584" s="220"/>
      <c r="S584" s="220"/>
      <c r="T584" s="220"/>
      <c r="U584" s="220"/>
      <c r="V584" s="220"/>
      <c r="W584" s="220"/>
      <c r="X584" s="220"/>
      <c r="Y584" s="220"/>
      <c r="Z584" s="220"/>
      <c r="AA584" s="220"/>
      <c r="AB584" s="220"/>
      <c r="AC584" s="220"/>
      <c r="AD584" s="220"/>
      <c r="AE584" s="220"/>
      <c r="AF584" s="220"/>
      <c r="AG584" s="220"/>
      <c r="AH584" s="220"/>
      <c r="AI584" s="220"/>
      <c r="AJ584" s="220"/>
      <c r="AK584" s="220"/>
      <c r="AL584" s="220"/>
    </row>
    <row r="585" spans="1:38" ht="13.5" customHeight="1" x14ac:dyDescent="0.3">
      <c r="A585" s="220"/>
      <c r="B585" s="220"/>
      <c r="C585" s="220"/>
      <c r="D585" s="220"/>
      <c r="E585" s="220"/>
      <c r="F585" s="220"/>
      <c r="G585" s="220"/>
      <c r="H585" s="220"/>
      <c r="I585" s="220"/>
      <c r="J585" s="220"/>
      <c r="K585" s="220"/>
      <c r="L585" s="220"/>
      <c r="M585" s="220"/>
      <c r="N585" s="220"/>
      <c r="O585" s="220"/>
      <c r="P585" s="220"/>
      <c r="Q585" s="220"/>
      <c r="R585" s="220"/>
      <c r="S585" s="220"/>
      <c r="T585" s="220"/>
      <c r="U585" s="220"/>
      <c r="V585" s="220"/>
      <c r="W585" s="220"/>
      <c r="X585" s="220"/>
      <c r="Y585" s="220"/>
      <c r="Z585" s="220"/>
      <c r="AA585" s="220"/>
      <c r="AB585" s="220"/>
      <c r="AC585" s="220"/>
      <c r="AD585" s="220"/>
      <c r="AE585" s="220"/>
      <c r="AF585" s="220"/>
      <c r="AG585" s="220"/>
      <c r="AH585" s="220"/>
      <c r="AI585" s="220"/>
      <c r="AJ585" s="220"/>
      <c r="AK585" s="220"/>
      <c r="AL585" s="220"/>
    </row>
    <row r="586" spans="1:38" ht="13.5" customHeight="1" x14ac:dyDescent="0.3">
      <c r="A586" s="220"/>
      <c r="B586" s="220"/>
      <c r="C586" s="220"/>
      <c r="D586" s="220"/>
      <c r="E586" s="220"/>
      <c r="F586" s="220"/>
      <c r="G586" s="220"/>
      <c r="H586" s="220"/>
      <c r="I586" s="220"/>
      <c r="J586" s="220"/>
      <c r="K586" s="220"/>
      <c r="L586" s="220"/>
      <c r="M586" s="220"/>
      <c r="N586" s="220"/>
      <c r="O586" s="220"/>
      <c r="P586" s="220"/>
      <c r="Q586" s="220"/>
      <c r="R586" s="220"/>
      <c r="S586" s="220"/>
      <c r="T586" s="220"/>
      <c r="U586" s="220"/>
      <c r="V586" s="220"/>
      <c r="W586" s="220"/>
      <c r="X586" s="220"/>
      <c r="Y586" s="220"/>
      <c r="Z586" s="220"/>
      <c r="AA586" s="220"/>
      <c r="AB586" s="220"/>
      <c r="AC586" s="220"/>
      <c r="AD586" s="220"/>
      <c r="AE586" s="220"/>
      <c r="AF586" s="220"/>
      <c r="AG586" s="220"/>
      <c r="AH586" s="220"/>
      <c r="AI586" s="220"/>
      <c r="AJ586" s="220"/>
      <c r="AK586" s="220"/>
      <c r="AL586" s="220"/>
    </row>
    <row r="587" spans="1:38" ht="13.5" customHeight="1" x14ac:dyDescent="0.3">
      <c r="A587" s="220"/>
      <c r="B587" s="220"/>
      <c r="C587" s="220"/>
      <c r="D587" s="220"/>
      <c r="E587" s="220"/>
      <c r="F587" s="220"/>
      <c r="G587" s="220"/>
      <c r="H587" s="220"/>
      <c r="I587" s="220"/>
      <c r="J587" s="220"/>
      <c r="K587" s="220"/>
      <c r="L587" s="220"/>
      <c r="M587" s="220"/>
      <c r="N587" s="220"/>
      <c r="O587" s="220"/>
      <c r="P587" s="220"/>
      <c r="Q587" s="220"/>
      <c r="R587" s="220"/>
      <c r="S587" s="220"/>
      <c r="T587" s="220"/>
      <c r="U587" s="220"/>
      <c r="V587" s="220"/>
      <c r="W587" s="220"/>
      <c r="X587" s="220"/>
      <c r="Y587" s="220"/>
      <c r="Z587" s="220"/>
      <c r="AA587" s="220"/>
      <c r="AB587" s="220"/>
      <c r="AC587" s="220"/>
      <c r="AD587" s="220"/>
      <c r="AE587" s="220"/>
      <c r="AF587" s="220"/>
      <c r="AG587" s="220"/>
      <c r="AH587" s="220"/>
      <c r="AI587" s="220"/>
      <c r="AJ587" s="220"/>
      <c r="AK587" s="220"/>
      <c r="AL587" s="220"/>
    </row>
    <row r="588" spans="1:38" ht="13.5" customHeight="1" x14ac:dyDescent="0.3">
      <c r="A588" s="220"/>
      <c r="B588" s="220"/>
      <c r="C588" s="220"/>
      <c r="D588" s="220"/>
      <c r="E588" s="220"/>
      <c r="F588" s="220"/>
      <c r="G588" s="220"/>
      <c r="H588" s="220"/>
      <c r="I588" s="220"/>
      <c r="J588" s="220"/>
      <c r="K588" s="220"/>
      <c r="L588" s="220"/>
      <c r="M588" s="220"/>
      <c r="N588" s="220"/>
      <c r="O588" s="220"/>
      <c r="P588" s="220"/>
      <c r="Q588" s="220"/>
      <c r="R588" s="220"/>
      <c r="S588" s="220"/>
      <c r="T588" s="220"/>
      <c r="U588" s="220"/>
      <c r="V588" s="220"/>
      <c r="W588" s="220"/>
      <c r="X588" s="220"/>
      <c r="Y588" s="220"/>
      <c r="Z588" s="220"/>
      <c r="AA588" s="220"/>
      <c r="AB588" s="220"/>
      <c r="AC588" s="220"/>
      <c r="AD588" s="220"/>
      <c r="AE588" s="220"/>
      <c r="AF588" s="220"/>
      <c r="AG588" s="220"/>
      <c r="AH588" s="220"/>
      <c r="AI588" s="220"/>
      <c r="AJ588" s="220"/>
      <c r="AK588" s="220"/>
      <c r="AL588" s="220"/>
    </row>
    <row r="589" spans="1:38" ht="13.5" customHeight="1" x14ac:dyDescent="0.3">
      <c r="A589" s="220"/>
      <c r="B589" s="220"/>
      <c r="C589" s="220"/>
      <c r="D589" s="220"/>
      <c r="E589" s="220"/>
      <c r="F589" s="220"/>
      <c r="G589" s="220"/>
      <c r="H589" s="220"/>
      <c r="I589" s="220"/>
      <c r="J589" s="220"/>
      <c r="K589" s="220"/>
      <c r="L589" s="220"/>
      <c r="M589" s="220"/>
      <c r="N589" s="220"/>
      <c r="O589" s="220"/>
      <c r="P589" s="220"/>
      <c r="Q589" s="220"/>
      <c r="R589" s="220"/>
      <c r="S589" s="220"/>
      <c r="T589" s="220"/>
      <c r="U589" s="220"/>
      <c r="V589" s="220"/>
      <c r="W589" s="220"/>
      <c r="X589" s="220"/>
      <c r="Y589" s="220"/>
      <c r="Z589" s="220"/>
      <c r="AA589" s="220"/>
      <c r="AB589" s="220"/>
      <c r="AC589" s="220"/>
      <c r="AD589" s="220"/>
      <c r="AE589" s="220"/>
      <c r="AF589" s="220"/>
      <c r="AG589" s="220"/>
      <c r="AH589" s="220"/>
      <c r="AI589" s="220"/>
      <c r="AJ589" s="220"/>
      <c r="AK589" s="220"/>
      <c r="AL589" s="220"/>
    </row>
    <row r="590" spans="1:38" ht="13.5" customHeight="1" x14ac:dyDescent="0.3">
      <c r="A590" s="220"/>
      <c r="B590" s="220"/>
      <c r="C590" s="220"/>
      <c r="D590" s="220"/>
      <c r="E590" s="220"/>
      <c r="F590" s="220"/>
      <c r="G590" s="220"/>
      <c r="H590" s="220"/>
      <c r="I590" s="220"/>
      <c r="J590" s="220"/>
      <c r="K590" s="220"/>
      <c r="L590" s="220"/>
      <c r="M590" s="220"/>
      <c r="N590" s="220"/>
      <c r="O590" s="220"/>
      <c r="P590" s="220"/>
      <c r="Q590" s="220"/>
      <c r="R590" s="220"/>
      <c r="S590" s="220"/>
      <c r="T590" s="220"/>
      <c r="U590" s="220"/>
      <c r="V590" s="220"/>
      <c r="W590" s="220"/>
      <c r="X590" s="220"/>
      <c r="Y590" s="220"/>
      <c r="Z590" s="220"/>
      <c r="AA590" s="220"/>
      <c r="AB590" s="220"/>
      <c r="AC590" s="220"/>
      <c r="AD590" s="220"/>
      <c r="AE590" s="220"/>
      <c r="AF590" s="220"/>
      <c r="AG590" s="220"/>
      <c r="AH590" s="220"/>
      <c r="AI590" s="220"/>
      <c r="AJ590" s="220"/>
      <c r="AK590" s="220"/>
      <c r="AL590" s="220"/>
    </row>
    <row r="591" spans="1:38" ht="13.5" customHeight="1" x14ac:dyDescent="0.3">
      <c r="A591" s="220"/>
      <c r="B591" s="220"/>
      <c r="C591" s="220"/>
      <c r="D591" s="220"/>
      <c r="E591" s="220"/>
      <c r="F591" s="220"/>
      <c r="G591" s="220"/>
      <c r="H591" s="220"/>
      <c r="I591" s="220"/>
      <c r="J591" s="220"/>
      <c r="K591" s="220"/>
      <c r="L591" s="220"/>
      <c r="M591" s="220"/>
      <c r="N591" s="220"/>
      <c r="O591" s="220"/>
      <c r="P591" s="220"/>
      <c r="Q591" s="220"/>
      <c r="R591" s="220"/>
      <c r="S591" s="220"/>
      <c r="T591" s="220"/>
      <c r="U591" s="220"/>
      <c r="V591" s="220"/>
      <c r="W591" s="220"/>
      <c r="X591" s="220"/>
      <c r="Y591" s="220"/>
      <c r="Z591" s="220"/>
      <c r="AA591" s="220"/>
      <c r="AB591" s="220"/>
      <c r="AC591" s="220"/>
      <c r="AD591" s="220"/>
      <c r="AE591" s="220"/>
      <c r="AF591" s="220"/>
      <c r="AG591" s="220"/>
      <c r="AH591" s="220"/>
      <c r="AI591" s="220"/>
      <c r="AJ591" s="220"/>
      <c r="AK591" s="220"/>
      <c r="AL591" s="220"/>
    </row>
    <row r="592" spans="1:38" ht="13.5" customHeight="1" x14ac:dyDescent="0.3">
      <c r="A592" s="220"/>
      <c r="B592" s="220"/>
      <c r="C592" s="220"/>
      <c r="D592" s="220"/>
      <c r="E592" s="220"/>
      <c r="F592" s="220"/>
      <c r="G592" s="220"/>
      <c r="H592" s="220"/>
      <c r="I592" s="220"/>
      <c r="J592" s="220"/>
      <c r="K592" s="220"/>
      <c r="L592" s="220"/>
      <c r="M592" s="220"/>
      <c r="N592" s="220"/>
      <c r="O592" s="220"/>
      <c r="P592" s="220"/>
      <c r="Q592" s="220"/>
      <c r="R592" s="220"/>
      <c r="S592" s="220"/>
      <c r="T592" s="220"/>
      <c r="U592" s="220"/>
      <c r="V592" s="220"/>
      <c r="W592" s="220"/>
      <c r="X592" s="220"/>
      <c r="Y592" s="220"/>
      <c r="Z592" s="220"/>
      <c r="AA592" s="220"/>
      <c r="AB592" s="220"/>
      <c r="AC592" s="220"/>
      <c r="AD592" s="220"/>
      <c r="AE592" s="220"/>
      <c r="AF592" s="220"/>
      <c r="AG592" s="220"/>
      <c r="AH592" s="220"/>
      <c r="AI592" s="220"/>
      <c r="AJ592" s="220"/>
      <c r="AK592" s="220"/>
      <c r="AL592" s="220"/>
    </row>
    <row r="593" spans="1:38" ht="13.5" customHeight="1" x14ac:dyDescent="0.3">
      <c r="A593" s="220"/>
      <c r="B593" s="220"/>
      <c r="C593" s="220"/>
      <c r="D593" s="220"/>
      <c r="E593" s="220"/>
      <c r="F593" s="220"/>
      <c r="G593" s="220"/>
      <c r="H593" s="220"/>
      <c r="I593" s="220"/>
      <c r="J593" s="220"/>
      <c r="K593" s="220"/>
      <c r="L593" s="220"/>
      <c r="M593" s="220"/>
      <c r="N593" s="220"/>
      <c r="O593" s="220"/>
      <c r="P593" s="220"/>
      <c r="Q593" s="220"/>
      <c r="R593" s="220"/>
      <c r="S593" s="220"/>
      <c r="T593" s="220"/>
      <c r="U593" s="220"/>
      <c r="V593" s="220"/>
      <c r="W593" s="220"/>
      <c r="X593" s="220"/>
      <c r="Y593" s="220"/>
      <c r="Z593" s="220"/>
      <c r="AA593" s="220"/>
      <c r="AB593" s="220"/>
      <c r="AC593" s="220"/>
      <c r="AD593" s="220"/>
      <c r="AE593" s="220"/>
      <c r="AF593" s="220"/>
      <c r="AG593" s="220"/>
      <c r="AH593" s="220"/>
      <c r="AI593" s="220"/>
      <c r="AJ593" s="220"/>
      <c r="AK593" s="220"/>
      <c r="AL593" s="220"/>
    </row>
    <row r="594" spans="1:38" ht="13.5" customHeight="1" x14ac:dyDescent="0.3">
      <c r="A594" s="220"/>
      <c r="B594" s="220"/>
      <c r="C594" s="220"/>
      <c r="D594" s="220"/>
      <c r="E594" s="220"/>
      <c r="F594" s="220"/>
      <c r="G594" s="220"/>
      <c r="H594" s="220"/>
      <c r="I594" s="220"/>
      <c r="J594" s="220"/>
      <c r="K594" s="220"/>
      <c r="L594" s="220"/>
      <c r="M594" s="220"/>
      <c r="N594" s="220"/>
      <c r="O594" s="220"/>
      <c r="P594" s="220"/>
      <c r="Q594" s="220"/>
      <c r="R594" s="220"/>
      <c r="S594" s="220"/>
      <c r="T594" s="220"/>
      <c r="U594" s="220"/>
      <c r="V594" s="220"/>
      <c r="W594" s="220"/>
      <c r="X594" s="220"/>
      <c r="Y594" s="220"/>
      <c r="Z594" s="220"/>
      <c r="AA594" s="220"/>
      <c r="AB594" s="220"/>
      <c r="AC594" s="220"/>
      <c r="AD594" s="220"/>
      <c r="AE594" s="220"/>
      <c r="AF594" s="220"/>
      <c r="AG594" s="220"/>
      <c r="AH594" s="220"/>
      <c r="AI594" s="220"/>
      <c r="AJ594" s="220"/>
      <c r="AK594" s="220"/>
      <c r="AL594" s="220"/>
    </row>
    <row r="595" spans="1:38" ht="13.5" customHeight="1" x14ac:dyDescent="0.3">
      <c r="A595" s="220"/>
      <c r="B595" s="220"/>
      <c r="C595" s="220"/>
      <c r="D595" s="220"/>
      <c r="E595" s="220"/>
      <c r="F595" s="220"/>
      <c r="G595" s="220"/>
      <c r="H595" s="220"/>
      <c r="I595" s="220"/>
      <c r="J595" s="220"/>
      <c r="K595" s="220"/>
      <c r="L595" s="220"/>
      <c r="M595" s="220"/>
      <c r="N595" s="220"/>
      <c r="O595" s="220"/>
      <c r="P595" s="220"/>
      <c r="Q595" s="220"/>
      <c r="R595" s="220"/>
      <c r="S595" s="220"/>
      <c r="T595" s="220"/>
      <c r="U595" s="220"/>
      <c r="V595" s="220"/>
      <c r="W595" s="220"/>
      <c r="X595" s="220"/>
      <c r="Y595" s="220"/>
      <c r="Z595" s="220"/>
      <c r="AA595" s="220"/>
      <c r="AB595" s="220"/>
      <c r="AC595" s="220"/>
      <c r="AD595" s="220"/>
      <c r="AE595" s="220"/>
      <c r="AF595" s="220"/>
      <c r="AG595" s="220"/>
      <c r="AH595" s="220"/>
      <c r="AI595" s="220"/>
      <c r="AJ595" s="220"/>
      <c r="AK595" s="220"/>
      <c r="AL595" s="220"/>
    </row>
    <row r="596" spans="1:38" ht="13.5" customHeight="1" x14ac:dyDescent="0.3">
      <c r="A596" s="220"/>
      <c r="B596" s="220"/>
      <c r="C596" s="220"/>
      <c r="D596" s="220"/>
      <c r="E596" s="220"/>
      <c r="F596" s="220"/>
      <c r="G596" s="220"/>
      <c r="H596" s="220"/>
      <c r="I596" s="220"/>
      <c r="J596" s="220"/>
      <c r="K596" s="220"/>
      <c r="L596" s="220"/>
      <c r="M596" s="220"/>
      <c r="N596" s="220"/>
      <c r="O596" s="220"/>
      <c r="P596" s="220"/>
      <c r="Q596" s="220"/>
      <c r="R596" s="220"/>
      <c r="S596" s="220"/>
      <c r="T596" s="220"/>
      <c r="U596" s="220"/>
      <c r="V596" s="220"/>
      <c r="W596" s="220"/>
      <c r="X596" s="220"/>
      <c r="Y596" s="220"/>
      <c r="Z596" s="220"/>
      <c r="AA596" s="220"/>
      <c r="AB596" s="220"/>
      <c r="AC596" s="220"/>
      <c r="AD596" s="220"/>
      <c r="AE596" s="220"/>
      <c r="AF596" s="220"/>
      <c r="AG596" s="220"/>
      <c r="AH596" s="220"/>
      <c r="AI596" s="220"/>
      <c r="AJ596" s="220"/>
      <c r="AK596" s="220"/>
      <c r="AL596" s="220"/>
    </row>
    <row r="597" spans="1:38" ht="13.5" customHeight="1" x14ac:dyDescent="0.3">
      <c r="A597" s="220"/>
      <c r="B597" s="220"/>
      <c r="C597" s="220"/>
      <c r="D597" s="220"/>
      <c r="E597" s="220"/>
      <c r="F597" s="220"/>
      <c r="G597" s="220"/>
      <c r="H597" s="220"/>
      <c r="I597" s="220"/>
      <c r="J597" s="220"/>
      <c r="K597" s="220"/>
      <c r="L597" s="220"/>
      <c r="M597" s="220"/>
      <c r="N597" s="220"/>
      <c r="O597" s="220"/>
      <c r="P597" s="220"/>
      <c r="Q597" s="220"/>
      <c r="R597" s="220"/>
      <c r="S597" s="220"/>
      <c r="T597" s="220"/>
      <c r="U597" s="220"/>
      <c r="V597" s="220"/>
      <c r="W597" s="220"/>
      <c r="X597" s="220"/>
      <c r="Y597" s="220"/>
      <c r="Z597" s="220"/>
      <c r="AA597" s="220"/>
      <c r="AB597" s="220"/>
      <c r="AC597" s="220"/>
      <c r="AD597" s="220"/>
      <c r="AE597" s="220"/>
      <c r="AF597" s="220"/>
      <c r="AG597" s="220"/>
      <c r="AH597" s="220"/>
      <c r="AI597" s="220"/>
      <c r="AJ597" s="220"/>
      <c r="AK597" s="220"/>
      <c r="AL597" s="220"/>
    </row>
    <row r="598" spans="1:38" ht="13.5" customHeight="1" x14ac:dyDescent="0.3">
      <c r="A598" s="220"/>
      <c r="B598" s="220"/>
      <c r="C598" s="220"/>
      <c r="D598" s="220"/>
      <c r="E598" s="220"/>
      <c r="F598" s="220"/>
      <c r="G598" s="220"/>
      <c r="H598" s="220"/>
      <c r="I598" s="220"/>
      <c r="J598" s="220"/>
      <c r="K598" s="220"/>
      <c r="L598" s="220"/>
      <c r="M598" s="220"/>
      <c r="N598" s="220"/>
      <c r="O598" s="220"/>
      <c r="P598" s="220"/>
      <c r="Q598" s="220"/>
      <c r="R598" s="220"/>
      <c r="S598" s="220"/>
      <c r="T598" s="220"/>
      <c r="U598" s="220"/>
      <c r="V598" s="220"/>
      <c r="W598" s="220"/>
      <c r="X598" s="220"/>
      <c r="Y598" s="220"/>
      <c r="Z598" s="220"/>
      <c r="AA598" s="220"/>
      <c r="AB598" s="220"/>
      <c r="AC598" s="220"/>
      <c r="AD598" s="220"/>
      <c r="AE598" s="220"/>
      <c r="AF598" s="220"/>
      <c r="AG598" s="220"/>
      <c r="AH598" s="220"/>
      <c r="AI598" s="220"/>
      <c r="AJ598" s="220"/>
      <c r="AK598" s="220"/>
      <c r="AL598" s="220"/>
    </row>
    <row r="599" spans="1:38" ht="13.5" customHeight="1" x14ac:dyDescent="0.3">
      <c r="A599" s="220"/>
      <c r="B599" s="220"/>
      <c r="C599" s="220"/>
      <c r="D599" s="220"/>
      <c r="E599" s="220"/>
      <c r="F599" s="220"/>
      <c r="G599" s="220"/>
      <c r="H599" s="220"/>
      <c r="I599" s="220"/>
      <c r="J599" s="220"/>
      <c r="K599" s="220"/>
      <c r="L599" s="220"/>
      <c r="M599" s="220"/>
      <c r="N599" s="220"/>
      <c r="O599" s="220"/>
      <c r="P599" s="220"/>
      <c r="Q599" s="220"/>
      <c r="R599" s="220"/>
      <c r="S599" s="220"/>
      <c r="T599" s="220"/>
      <c r="U599" s="220"/>
      <c r="V599" s="220"/>
      <c r="W599" s="220"/>
      <c r="X599" s="220"/>
      <c r="Y599" s="220"/>
      <c r="Z599" s="220"/>
      <c r="AA599" s="220"/>
      <c r="AB599" s="220"/>
      <c r="AC599" s="220"/>
      <c r="AD599" s="220"/>
      <c r="AE599" s="220"/>
      <c r="AF599" s="220"/>
      <c r="AG599" s="220"/>
      <c r="AH599" s="220"/>
      <c r="AI599" s="220"/>
      <c r="AJ599" s="220"/>
      <c r="AK599" s="220"/>
      <c r="AL599" s="220"/>
    </row>
    <row r="600" spans="1:38" ht="13.5" customHeight="1" x14ac:dyDescent="0.3">
      <c r="A600" s="220"/>
      <c r="B600" s="220"/>
      <c r="C600" s="220"/>
      <c r="D600" s="220"/>
      <c r="E600" s="220"/>
      <c r="F600" s="220"/>
      <c r="G600" s="220"/>
      <c r="H600" s="220"/>
      <c r="I600" s="220"/>
      <c r="J600" s="220"/>
      <c r="K600" s="220"/>
      <c r="L600" s="220"/>
      <c r="M600" s="220"/>
      <c r="N600" s="220"/>
      <c r="O600" s="220"/>
      <c r="P600" s="220"/>
      <c r="Q600" s="220"/>
      <c r="R600" s="220"/>
      <c r="S600" s="220"/>
      <c r="T600" s="220"/>
      <c r="U600" s="220"/>
      <c r="V600" s="220"/>
      <c r="W600" s="220"/>
      <c r="X600" s="220"/>
      <c r="Y600" s="220"/>
      <c r="Z600" s="220"/>
      <c r="AA600" s="220"/>
      <c r="AB600" s="220"/>
      <c r="AC600" s="220"/>
      <c r="AD600" s="220"/>
      <c r="AE600" s="220"/>
      <c r="AF600" s="220"/>
      <c r="AG600" s="220"/>
      <c r="AH600" s="220"/>
      <c r="AI600" s="220"/>
      <c r="AJ600" s="220"/>
      <c r="AK600" s="220"/>
      <c r="AL600" s="220"/>
    </row>
    <row r="601" spans="1:38" ht="13.5" customHeight="1" x14ac:dyDescent="0.3">
      <c r="A601" s="220"/>
      <c r="B601" s="220"/>
      <c r="C601" s="220"/>
      <c r="D601" s="220"/>
      <c r="E601" s="220"/>
      <c r="F601" s="220"/>
      <c r="G601" s="220"/>
      <c r="H601" s="220"/>
      <c r="I601" s="220"/>
      <c r="J601" s="220"/>
      <c r="K601" s="220"/>
      <c r="L601" s="220"/>
      <c r="M601" s="220"/>
      <c r="N601" s="220"/>
      <c r="O601" s="220"/>
      <c r="P601" s="220"/>
      <c r="Q601" s="220"/>
      <c r="R601" s="220"/>
      <c r="S601" s="220"/>
      <c r="T601" s="220"/>
      <c r="U601" s="220"/>
      <c r="V601" s="220"/>
      <c r="W601" s="220"/>
      <c r="X601" s="220"/>
      <c r="Y601" s="220"/>
      <c r="Z601" s="220"/>
      <c r="AA601" s="220"/>
      <c r="AB601" s="220"/>
      <c r="AC601" s="220"/>
      <c r="AD601" s="220"/>
      <c r="AE601" s="220"/>
      <c r="AF601" s="220"/>
      <c r="AG601" s="220"/>
      <c r="AH601" s="220"/>
      <c r="AI601" s="220"/>
      <c r="AJ601" s="220"/>
      <c r="AK601" s="220"/>
      <c r="AL601" s="220"/>
    </row>
    <row r="602" spans="1:38" ht="13.5" customHeight="1" x14ac:dyDescent="0.3">
      <c r="A602" s="220"/>
      <c r="B602" s="220"/>
      <c r="C602" s="220"/>
      <c r="D602" s="220"/>
      <c r="E602" s="220"/>
      <c r="F602" s="220"/>
      <c r="G602" s="220"/>
      <c r="H602" s="220"/>
      <c r="I602" s="220"/>
      <c r="J602" s="220"/>
      <c r="K602" s="220"/>
      <c r="L602" s="220"/>
      <c r="M602" s="220"/>
      <c r="N602" s="220"/>
      <c r="O602" s="220"/>
      <c r="P602" s="220"/>
      <c r="Q602" s="220"/>
      <c r="R602" s="220"/>
      <c r="S602" s="220"/>
      <c r="T602" s="220"/>
      <c r="U602" s="220"/>
      <c r="V602" s="220"/>
      <c r="W602" s="220"/>
      <c r="X602" s="220"/>
      <c r="Y602" s="220"/>
      <c r="Z602" s="220"/>
      <c r="AA602" s="220"/>
      <c r="AB602" s="220"/>
      <c r="AC602" s="220"/>
      <c r="AD602" s="220"/>
      <c r="AE602" s="220"/>
      <c r="AF602" s="220"/>
      <c r="AG602" s="220"/>
      <c r="AH602" s="220"/>
      <c r="AI602" s="220"/>
      <c r="AJ602" s="220"/>
      <c r="AK602" s="220"/>
      <c r="AL602" s="220"/>
    </row>
    <row r="603" spans="1:38" ht="13.5" customHeight="1" x14ac:dyDescent="0.3">
      <c r="A603" s="220"/>
      <c r="B603" s="220"/>
      <c r="C603" s="220"/>
      <c r="D603" s="220"/>
      <c r="E603" s="220"/>
      <c r="F603" s="220"/>
      <c r="G603" s="220"/>
      <c r="H603" s="220"/>
      <c r="I603" s="220"/>
      <c r="J603" s="220"/>
      <c r="K603" s="220"/>
      <c r="L603" s="220"/>
      <c r="M603" s="220"/>
      <c r="N603" s="220"/>
      <c r="O603" s="220"/>
      <c r="P603" s="220"/>
      <c r="Q603" s="220"/>
      <c r="R603" s="220"/>
      <c r="S603" s="220"/>
      <c r="T603" s="220"/>
      <c r="U603" s="220"/>
      <c r="V603" s="220"/>
      <c r="W603" s="220"/>
      <c r="X603" s="220"/>
      <c r="Y603" s="220"/>
      <c r="Z603" s="220"/>
      <c r="AA603" s="220"/>
      <c r="AB603" s="220"/>
      <c r="AC603" s="220"/>
      <c r="AD603" s="220"/>
      <c r="AE603" s="220"/>
      <c r="AF603" s="220"/>
      <c r="AG603" s="220"/>
      <c r="AH603" s="220"/>
      <c r="AI603" s="220"/>
      <c r="AJ603" s="220"/>
      <c r="AK603" s="220"/>
      <c r="AL603" s="220"/>
    </row>
    <row r="604" spans="1:38" ht="13.5" customHeight="1" x14ac:dyDescent="0.3">
      <c r="A604" s="220"/>
      <c r="B604" s="220"/>
      <c r="C604" s="220"/>
      <c r="D604" s="220"/>
      <c r="E604" s="220"/>
      <c r="F604" s="220"/>
      <c r="G604" s="220"/>
      <c r="H604" s="220"/>
      <c r="I604" s="220"/>
      <c r="J604" s="220"/>
      <c r="K604" s="220"/>
      <c r="L604" s="220"/>
      <c r="M604" s="220"/>
      <c r="N604" s="220"/>
      <c r="O604" s="220"/>
      <c r="P604" s="220"/>
      <c r="Q604" s="220"/>
      <c r="R604" s="220"/>
      <c r="S604" s="220"/>
      <c r="T604" s="220"/>
      <c r="U604" s="220"/>
      <c r="V604" s="220"/>
      <c r="W604" s="220"/>
      <c r="X604" s="220"/>
      <c r="Y604" s="220"/>
      <c r="Z604" s="220"/>
      <c r="AA604" s="220"/>
      <c r="AB604" s="220"/>
      <c r="AC604" s="220"/>
      <c r="AD604" s="220"/>
      <c r="AE604" s="220"/>
      <c r="AF604" s="220"/>
      <c r="AG604" s="220"/>
      <c r="AH604" s="220"/>
      <c r="AI604" s="220"/>
      <c r="AJ604" s="220"/>
      <c r="AK604" s="220"/>
      <c r="AL604" s="220"/>
    </row>
    <row r="605" spans="1:38" ht="13.5" customHeight="1" x14ac:dyDescent="0.3">
      <c r="A605" s="220"/>
      <c r="B605" s="220"/>
      <c r="C605" s="220"/>
      <c r="D605" s="220"/>
      <c r="E605" s="220"/>
      <c r="F605" s="220"/>
      <c r="G605" s="220"/>
      <c r="H605" s="220"/>
      <c r="I605" s="220"/>
      <c r="J605" s="220"/>
      <c r="K605" s="220"/>
      <c r="L605" s="220"/>
      <c r="M605" s="220"/>
      <c r="N605" s="220"/>
      <c r="O605" s="220"/>
      <c r="P605" s="220"/>
      <c r="Q605" s="220"/>
      <c r="R605" s="220"/>
      <c r="S605" s="220"/>
      <c r="T605" s="220"/>
      <c r="U605" s="220"/>
      <c r="V605" s="220"/>
      <c r="W605" s="220"/>
      <c r="X605" s="220"/>
      <c r="Y605" s="220"/>
      <c r="Z605" s="220"/>
      <c r="AA605" s="220"/>
      <c r="AB605" s="220"/>
      <c r="AC605" s="220"/>
      <c r="AD605" s="220"/>
      <c r="AE605" s="220"/>
      <c r="AF605" s="220"/>
      <c r="AG605" s="220"/>
      <c r="AH605" s="220"/>
      <c r="AI605" s="220"/>
      <c r="AJ605" s="220"/>
      <c r="AK605" s="220"/>
      <c r="AL605" s="220"/>
    </row>
    <row r="606" spans="1:38" ht="13.5" customHeight="1" x14ac:dyDescent="0.3">
      <c r="A606" s="220"/>
      <c r="B606" s="220"/>
      <c r="C606" s="220"/>
      <c r="D606" s="220"/>
      <c r="E606" s="220"/>
      <c r="F606" s="220"/>
      <c r="G606" s="220"/>
      <c r="H606" s="220"/>
      <c r="I606" s="220"/>
      <c r="J606" s="220"/>
      <c r="K606" s="220"/>
      <c r="L606" s="220"/>
      <c r="M606" s="220"/>
      <c r="N606" s="220"/>
      <c r="O606" s="220"/>
      <c r="P606" s="220"/>
      <c r="Q606" s="220"/>
      <c r="R606" s="220"/>
      <c r="S606" s="220"/>
      <c r="T606" s="220"/>
      <c r="U606" s="220"/>
      <c r="V606" s="220"/>
      <c r="W606" s="220"/>
      <c r="X606" s="220"/>
      <c r="Y606" s="220"/>
      <c r="Z606" s="220"/>
      <c r="AA606" s="220"/>
      <c r="AB606" s="220"/>
      <c r="AC606" s="220"/>
      <c r="AD606" s="220"/>
      <c r="AE606" s="220"/>
      <c r="AF606" s="220"/>
      <c r="AG606" s="220"/>
      <c r="AH606" s="220"/>
      <c r="AI606" s="220"/>
      <c r="AJ606" s="220"/>
      <c r="AK606" s="220"/>
      <c r="AL606" s="220"/>
    </row>
    <row r="607" spans="1:38" ht="13.5" customHeight="1" x14ac:dyDescent="0.3">
      <c r="A607" s="220"/>
      <c r="B607" s="220"/>
      <c r="C607" s="220"/>
      <c r="D607" s="220"/>
      <c r="E607" s="220"/>
      <c r="F607" s="220"/>
      <c r="G607" s="220"/>
      <c r="H607" s="220"/>
      <c r="I607" s="220"/>
      <c r="J607" s="220"/>
      <c r="K607" s="220"/>
      <c r="L607" s="220"/>
      <c r="M607" s="220"/>
      <c r="N607" s="220"/>
      <c r="O607" s="220"/>
      <c r="P607" s="220"/>
      <c r="Q607" s="220"/>
      <c r="R607" s="220"/>
      <c r="S607" s="220"/>
      <c r="T607" s="220"/>
      <c r="U607" s="220"/>
      <c r="V607" s="220"/>
      <c r="W607" s="220"/>
      <c r="X607" s="220"/>
      <c r="Y607" s="220"/>
      <c r="Z607" s="220"/>
      <c r="AA607" s="220"/>
      <c r="AB607" s="220"/>
      <c r="AC607" s="220"/>
      <c r="AD607" s="220"/>
      <c r="AE607" s="220"/>
      <c r="AF607" s="220"/>
      <c r="AG607" s="220"/>
      <c r="AH607" s="220"/>
      <c r="AI607" s="220"/>
      <c r="AJ607" s="220"/>
      <c r="AK607" s="220"/>
      <c r="AL607" s="220"/>
    </row>
    <row r="608" spans="1:38" ht="13.5" customHeight="1" x14ac:dyDescent="0.3">
      <c r="A608" s="220"/>
      <c r="B608" s="220"/>
      <c r="C608" s="220"/>
      <c r="D608" s="220"/>
      <c r="E608" s="220"/>
      <c r="F608" s="220"/>
      <c r="G608" s="220"/>
      <c r="H608" s="220"/>
      <c r="I608" s="220"/>
      <c r="J608" s="220"/>
      <c r="K608" s="220"/>
      <c r="L608" s="220"/>
      <c r="M608" s="220"/>
      <c r="N608" s="220"/>
      <c r="O608" s="220"/>
      <c r="P608" s="220"/>
      <c r="Q608" s="220"/>
      <c r="R608" s="220"/>
      <c r="S608" s="220"/>
      <c r="T608" s="220"/>
      <c r="U608" s="220"/>
      <c r="V608" s="220"/>
      <c r="W608" s="220"/>
      <c r="X608" s="220"/>
      <c r="Y608" s="220"/>
      <c r="Z608" s="220"/>
      <c r="AA608" s="220"/>
      <c r="AB608" s="220"/>
      <c r="AC608" s="220"/>
      <c r="AD608" s="220"/>
      <c r="AE608" s="220"/>
      <c r="AF608" s="220"/>
      <c r="AG608" s="220"/>
      <c r="AH608" s="220"/>
      <c r="AI608" s="220"/>
      <c r="AJ608" s="220"/>
      <c r="AK608" s="220"/>
      <c r="AL608" s="220"/>
    </row>
    <row r="609" spans="1:38" ht="13.5" customHeight="1" x14ac:dyDescent="0.3">
      <c r="A609" s="220"/>
      <c r="B609" s="220"/>
      <c r="C609" s="220"/>
      <c r="D609" s="220"/>
      <c r="E609" s="220"/>
      <c r="F609" s="220"/>
      <c r="G609" s="220"/>
      <c r="H609" s="220"/>
      <c r="I609" s="220"/>
      <c r="J609" s="220"/>
      <c r="K609" s="220"/>
      <c r="L609" s="220"/>
      <c r="M609" s="220"/>
      <c r="N609" s="220"/>
      <c r="O609" s="220"/>
      <c r="P609" s="220"/>
      <c r="Q609" s="220"/>
      <c r="R609" s="220"/>
      <c r="S609" s="220"/>
      <c r="T609" s="220"/>
      <c r="U609" s="220"/>
      <c r="V609" s="220"/>
      <c r="W609" s="220"/>
      <c r="X609" s="220"/>
      <c r="Y609" s="220"/>
      <c r="Z609" s="220"/>
      <c r="AA609" s="220"/>
      <c r="AB609" s="220"/>
      <c r="AC609" s="220"/>
      <c r="AD609" s="220"/>
      <c r="AE609" s="220"/>
      <c r="AF609" s="220"/>
      <c r="AG609" s="220"/>
      <c r="AH609" s="220"/>
      <c r="AI609" s="220"/>
      <c r="AJ609" s="220"/>
      <c r="AK609" s="220"/>
      <c r="AL609" s="220"/>
    </row>
    <row r="610" spans="1:38" ht="13.5" customHeight="1" x14ac:dyDescent="0.3">
      <c r="A610" s="220"/>
      <c r="B610" s="220"/>
      <c r="C610" s="220"/>
      <c r="D610" s="220"/>
      <c r="E610" s="220"/>
      <c r="F610" s="220"/>
      <c r="G610" s="220"/>
      <c r="H610" s="220"/>
      <c r="I610" s="220"/>
      <c r="J610" s="220"/>
      <c r="K610" s="220"/>
      <c r="L610" s="220"/>
      <c r="M610" s="220"/>
      <c r="N610" s="220"/>
      <c r="O610" s="220"/>
      <c r="P610" s="220"/>
      <c r="Q610" s="220"/>
      <c r="R610" s="220"/>
      <c r="S610" s="220"/>
      <c r="T610" s="220"/>
      <c r="U610" s="220"/>
      <c r="V610" s="220"/>
      <c r="W610" s="220"/>
      <c r="X610" s="220"/>
      <c r="Y610" s="220"/>
      <c r="Z610" s="220"/>
      <c r="AA610" s="220"/>
      <c r="AB610" s="220"/>
      <c r="AC610" s="220"/>
      <c r="AD610" s="220"/>
      <c r="AE610" s="220"/>
      <c r="AF610" s="220"/>
      <c r="AG610" s="220"/>
      <c r="AH610" s="220"/>
      <c r="AI610" s="220"/>
      <c r="AJ610" s="220"/>
      <c r="AK610" s="220"/>
      <c r="AL610" s="220"/>
    </row>
    <row r="611" spans="1:38" ht="13.5" customHeight="1" x14ac:dyDescent="0.3">
      <c r="A611" s="220"/>
      <c r="B611" s="220"/>
      <c r="C611" s="220"/>
      <c r="D611" s="220"/>
      <c r="E611" s="220"/>
      <c r="F611" s="220"/>
      <c r="G611" s="220"/>
      <c r="H611" s="220"/>
      <c r="I611" s="220"/>
      <c r="J611" s="220"/>
      <c r="K611" s="220"/>
      <c r="L611" s="220"/>
      <c r="M611" s="220"/>
      <c r="N611" s="220"/>
      <c r="O611" s="220"/>
      <c r="P611" s="220"/>
      <c r="Q611" s="220"/>
      <c r="R611" s="220"/>
      <c r="S611" s="220"/>
      <c r="T611" s="220"/>
      <c r="U611" s="220"/>
      <c r="V611" s="220"/>
      <c r="W611" s="220"/>
      <c r="X611" s="220"/>
      <c r="Y611" s="220"/>
      <c r="Z611" s="220"/>
      <c r="AA611" s="220"/>
      <c r="AB611" s="220"/>
      <c r="AC611" s="220"/>
      <c r="AD611" s="220"/>
      <c r="AE611" s="220"/>
      <c r="AF611" s="220"/>
      <c r="AG611" s="220"/>
      <c r="AH611" s="220"/>
      <c r="AI611" s="220"/>
      <c r="AJ611" s="220"/>
      <c r="AK611" s="220"/>
      <c r="AL611" s="220"/>
    </row>
    <row r="612" spans="1:38" ht="13.5" customHeight="1" x14ac:dyDescent="0.3">
      <c r="A612" s="220"/>
      <c r="B612" s="220"/>
      <c r="C612" s="220"/>
      <c r="D612" s="220"/>
      <c r="E612" s="220"/>
      <c r="F612" s="220"/>
      <c r="G612" s="220"/>
      <c r="H612" s="220"/>
      <c r="I612" s="220"/>
      <c r="J612" s="220"/>
      <c r="K612" s="220"/>
      <c r="L612" s="220"/>
      <c r="M612" s="220"/>
      <c r="N612" s="220"/>
      <c r="O612" s="220"/>
      <c r="P612" s="220"/>
      <c r="Q612" s="220"/>
      <c r="R612" s="220"/>
      <c r="S612" s="220"/>
      <c r="T612" s="220"/>
      <c r="U612" s="220"/>
      <c r="V612" s="220"/>
      <c r="W612" s="220"/>
      <c r="X612" s="220"/>
      <c r="Y612" s="220"/>
      <c r="Z612" s="220"/>
      <c r="AA612" s="220"/>
      <c r="AB612" s="220"/>
      <c r="AC612" s="220"/>
      <c r="AD612" s="220"/>
      <c r="AE612" s="220"/>
      <c r="AF612" s="220"/>
      <c r="AG612" s="220"/>
      <c r="AH612" s="220"/>
      <c r="AI612" s="220"/>
      <c r="AJ612" s="220"/>
      <c r="AK612" s="220"/>
      <c r="AL612" s="220"/>
    </row>
    <row r="613" spans="1:38" ht="13.5" customHeight="1" x14ac:dyDescent="0.3">
      <c r="A613" s="220"/>
      <c r="B613" s="220"/>
      <c r="C613" s="220"/>
      <c r="D613" s="220"/>
      <c r="E613" s="220"/>
      <c r="F613" s="220"/>
      <c r="G613" s="220"/>
      <c r="H613" s="220"/>
      <c r="I613" s="220"/>
      <c r="J613" s="220"/>
      <c r="K613" s="220"/>
      <c r="L613" s="220"/>
      <c r="M613" s="220"/>
      <c r="N613" s="220"/>
      <c r="O613" s="220"/>
      <c r="P613" s="220"/>
      <c r="Q613" s="220"/>
      <c r="R613" s="220"/>
      <c r="S613" s="220"/>
      <c r="T613" s="220"/>
      <c r="U613" s="220"/>
      <c r="V613" s="220"/>
      <c r="W613" s="220"/>
      <c r="X613" s="220"/>
      <c r="Y613" s="220"/>
      <c r="Z613" s="220"/>
      <c r="AA613" s="220"/>
      <c r="AB613" s="220"/>
      <c r="AC613" s="220"/>
      <c r="AD613" s="220"/>
      <c r="AE613" s="220"/>
      <c r="AF613" s="220"/>
      <c r="AG613" s="220"/>
      <c r="AH613" s="220"/>
      <c r="AI613" s="220"/>
      <c r="AJ613" s="220"/>
      <c r="AK613" s="220"/>
      <c r="AL613" s="220"/>
    </row>
    <row r="614" spans="1:38" ht="13.5" customHeight="1" x14ac:dyDescent="0.3">
      <c r="A614" s="220"/>
      <c r="B614" s="220"/>
      <c r="C614" s="220"/>
      <c r="D614" s="220"/>
      <c r="E614" s="220"/>
      <c r="F614" s="220"/>
      <c r="G614" s="220"/>
      <c r="H614" s="220"/>
      <c r="I614" s="220"/>
      <c r="J614" s="220"/>
      <c r="K614" s="220"/>
      <c r="L614" s="220"/>
      <c r="M614" s="220"/>
      <c r="N614" s="220"/>
      <c r="O614" s="220"/>
      <c r="P614" s="220"/>
      <c r="Q614" s="220"/>
      <c r="R614" s="220"/>
      <c r="S614" s="220"/>
      <c r="T614" s="220"/>
      <c r="U614" s="220"/>
      <c r="V614" s="220"/>
      <c r="W614" s="220"/>
      <c r="X614" s="220"/>
      <c r="Y614" s="220"/>
      <c r="Z614" s="220"/>
      <c r="AA614" s="220"/>
      <c r="AB614" s="220"/>
      <c r="AC614" s="220"/>
      <c r="AD614" s="220"/>
      <c r="AE614" s="220"/>
      <c r="AF614" s="220"/>
      <c r="AG614" s="220"/>
      <c r="AH614" s="220"/>
      <c r="AI614" s="220"/>
      <c r="AJ614" s="220"/>
      <c r="AK614" s="220"/>
      <c r="AL614" s="220"/>
    </row>
    <row r="615" spans="1:38" ht="13.5" customHeight="1" x14ac:dyDescent="0.3">
      <c r="A615" s="220"/>
      <c r="B615" s="220"/>
      <c r="C615" s="220"/>
      <c r="D615" s="220"/>
      <c r="E615" s="220"/>
      <c r="F615" s="220"/>
      <c r="G615" s="220"/>
      <c r="H615" s="220"/>
      <c r="I615" s="220"/>
      <c r="J615" s="220"/>
      <c r="K615" s="220"/>
      <c r="L615" s="220"/>
      <c r="M615" s="220"/>
      <c r="N615" s="220"/>
      <c r="O615" s="220"/>
      <c r="P615" s="220"/>
      <c r="Q615" s="220"/>
      <c r="R615" s="220"/>
      <c r="S615" s="220"/>
      <c r="T615" s="220"/>
      <c r="U615" s="220"/>
      <c r="V615" s="220"/>
      <c r="W615" s="220"/>
      <c r="X615" s="220"/>
      <c r="Y615" s="220"/>
      <c r="Z615" s="220"/>
      <c r="AA615" s="220"/>
      <c r="AB615" s="220"/>
      <c r="AC615" s="220"/>
      <c r="AD615" s="220"/>
      <c r="AE615" s="220"/>
      <c r="AF615" s="220"/>
      <c r="AG615" s="220"/>
      <c r="AH615" s="220"/>
      <c r="AI615" s="220"/>
      <c r="AJ615" s="220"/>
      <c r="AK615" s="220"/>
      <c r="AL615" s="220"/>
    </row>
    <row r="616" spans="1:38" ht="13.5" customHeight="1" x14ac:dyDescent="0.3">
      <c r="A616" s="220"/>
      <c r="B616" s="220"/>
      <c r="C616" s="220"/>
      <c r="D616" s="220"/>
      <c r="E616" s="220"/>
      <c r="F616" s="220"/>
      <c r="G616" s="220"/>
      <c r="H616" s="220"/>
      <c r="I616" s="220"/>
      <c r="J616" s="220"/>
      <c r="K616" s="220"/>
      <c r="L616" s="220"/>
      <c r="M616" s="220"/>
      <c r="N616" s="220"/>
      <c r="O616" s="220"/>
      <c r="P616" s="220"/>
      <c r="Q616" s="220"/>
      <c r="R616" s="220"/>
      <c r="S616" s="220"/>
      <c r="T616" s="220"/>
      <c r="U616" s="220"/>
      <c r="V616" s="220"/>
      <c r="W616" s="220"/>
      <c r="X616" s="220"/>
      <c r="Y616" s="220"/>
      <c r="Z616" s="220"/>
      <c r="AA616" s="220"/>
      <c r="AB616" s="220"/>
      <c r="AC616" s="220"/>
      <c r="AD616" s="220"/>
      <c r="AE616" s="220"/>
      <c r="AF616" s="220"/>
      <c r="AG616" s="220"/>
      <c r="AH616" s="220"/>
      <c r="AI616" s="220"/>
      <c r="AJ616" s="220"/>
      <c r="AK616" s="220"/>
      <c r="AL616" s="220"/>
    </row>
    <row r="617" spans="1:38" ht="13.5" customHeight="1" x14ac:dyDescent="0.3">
      <c r="A617" s="220"/>
      <c r="B617" s="220"/>
      <c r="C617" s="220"/>
      <c r="D617" s="220"/>
      <c r="E617" s="220"/>
      <c r="F617" s="220"/>
      <c r="G617" s="220"/>
      <c r="H617" s="220"/>
      <c r="I617" s="220"/>
      <c r="J617" s="220"/>
      <c r="K617" s="220"/>
      <c r="L617" s="220"/>
      <c r="M617" s="220"/>
      <c r="N617" s="220"/>
      <c r="O617" s="220"/>
      <c r="P617" s="220"/>
      <c r="Q617" s="220"/>
      <c r="R617" s="220"/>
      <c r="S617" s="220"/>
      <c r="T617" s="220"/>
      <c r="U617" s="220"/>
      <c r="V617" s="220"/>
      <c r="W617" s="220"/>
      <c r="X617" s="220"/>
      <c r="Y617" s="220"/>
      <c r="Z617" s="220"/>
      <c r="AA617" s="220"/>
      <c r="AB617" s="220"/>
      <c r="AC617" s="220"/>
      <c r="AD617" s="220"/>
      <c r="AE617" s="220"/>
      <c r="AF617" s="220"/>
      <c r="AG617" s="220"/>
      <c r="AH617" s="220"/>
      <c r="AI617" s="220"/>
      <c r="AJ617" s="220"/>
      <c r="AK617" s="220"/>
      <c r="AL617" s="220"/>
    </row>
    <row r="618" spans="1:38" ht="13.5" customHeight="1" x14ac:dyDescent="0.3">
      <c r="A618" s="220"/>
      <c r="B618" s="220"/>
      <c r="C618" s="220"/>
      <c r="D618" s="220"/>
      <c r="E618" s="220"/>
      <c r="F618" s="220"/>
      <c r="G618" s="220"/>
      <c r="H618" s="220"/>
      <c r="I618" s="220"/>
      <c r="J618" s="220"/>
      <c r="K618" s="220"/>
      <c r="L618" s="220"/>
      <c r="M618" s="220"/>
      <c r="N618" s="220"/>
      <c r="O618" s="220"/>
      <c r="P618" s="220"/>
      <c r="Q618" s="220"/>
      <c r="R618" s="220"/>
      <c r="S618" s="220"/>
      <c r="T618" s="220"/>
      <c r="U618" s="220"/>
      <c r="V618" s="220"/>
      <c r="W618" s="220"/>
      <c r="X618" s="220"/>
      <c r="Y618" s="220"/>
      <c r="Z618" s="220"/>
      <c r="AA618" s="220"/>
      <c r="AB618" s="220"/>
      <c r="AC618" s="220"/>
      <c r="AD618" s="220"/>
      <c r="AE618" s="220"/>
      <c r="AF618" s="220"/>
      <c r="AG618" s="220"/>
      <c r="AH618" s="220"/>
      <c r="AI618" s="220"/>
      <c r="AJ618" s="220"/>
      <c r="AK618" s="220"/>
      <c r="AL618" s="220"/>
    </row>
    <row r="619" spans="1:38" ht="13.5" customHeight="1" x14ac:dyDescent="0.3">
      <c r="A619" s="220"/>
      <c r="B619" s="220"/>
      <c r="C619" s="220"/>
      <c r="D619" s="220"/>
      <c r="E619" s="220"/>
      <c r="F619" s="220"/>
      <c r="G619" s="220"/>
      <c r="H619" s="220"/>
      <c r="I619" s="220"/>
      <c r="J619" s="220"/>
      <c r="K619" s="220"/>
      <c r="L619" s="220"/>
      <c r="M619" s="220"/>
      <c r="N619" s="220"/>
      <c r="O619" s="220"/>
      <c r="P619" s="220"/>
      <c r="Q619" s="220"/>
      <c r="R619" s="220"/>
      <c r="S619" s="220"/>
      <c r="T619" s="220"/>
      <c r="U619" s="220"/>
      <c r="V619" s="220"/>
      <c r="W619" s="220"/>
      <c r="X619" s="220"/>
      <c r="Y619" s="220"/>
      <c r="Z619" s="220"/>
      <c r="AA619" s="220"/>
      <c r="AB619" s="220"/>
      <c r="AC619" s="220"/>
      <c r="AD619" s="220"/>
      <c r="AE619" s="220"/>
      <c r="AF619" s="220"/>
      <c r="AG619" s="220"/>
      <c r="AH619" s="220"/>
      <c r="AI619" s="220"/>
      <c r="AJ619" s="220"/>
      <c r="AK619" s="220"/>
      <c r="AL619" s="220"/>
    </row>
    <row r="620" spans="1:38" ht="13.5" customHeight="1" x14ac:dyDescent="0.3">
      <c r="A620" s="220"/>
      <c r="B620" s="220"/>
      <c r="C620" s="220"/>
      <c r="D620" s="220"/>
      <c r="E620" s="220"/>
      <c r="F620" s="220"/>
      <c r="G620" s="220"/>
      <c r="H620" s="220"/>
      <c r="I620" s="220"/>
      <c r="J620" s="220"/>
      <c r="K620" s="220"/>
      <c r="L620" s="220"/>
      <c r="M620" s="220"/>
      <c r="N620" s="220"/>
      <c r="O620" s="220"/>
      <c r="P620" s="220"/>
      <c r="Q620" s="220"/>
      <c r="R620" s="220"/>
      <c r="S620" s="220"/>
      <c r="T620" s="220"/>
      <c r="U620" s="220"/>
      <c r="V620" s="220"/>
      <c r="W620" s="220"/>
      <c r="X620" s="220"/>
      <c r="Y620" s="220"/>
      <c r="Z620" s="220"/>
      <c r="AA620" s="220"/>
      <c r="AB620" s="220"/>
      <c r="AC620" s="220"/>
      <c r="AD620" s="220"/>
      <c r="AE620" s="220"/>
      <c r="AF620" s="220"/>
      <c r="AG620" s="220"/>
      <c r="AH620" s="220"/>
      <c r="AI620" s="220"/>
      <c r="AJ620" s="220"/>
      <c r="AK620" s="220"/>
      <c r="AL620" s="220"/>
    </row>
    <row r="621" spans="1:38" ht="13.5" customHeight="1" x14ac:dyDescent="0.3">
      <c r="A621" s="220"/>
      <c r="B621" s="220"/>
      <c r="C621" s="220"/>
      <c r="D621" s="220"/>
      <c r="E621" s="220"/>
      <c r="F621" s="220"/>
      <c r="G621" s="220"/>
      <c r="H621" s="220"/>
      <c r="I621" s="220"/>
      <c r="J621" s="220"/>
      <c r="K621" s="220"/>
      <c r="L621" s="220"/>
      <c r="M621" s="220"/>
      <c r="N621" s="220"/>
      <c r="O621" s="220"/>
      <c r="P621" s="220"/>
      <c r="Q621" s="220"/>
      <c r="R621" s="220"/>
      <c r="S621" s="220"/>
      <c r="T621" s="220"/>
      <c r="U621" s="220"/>
      <c r="V621" s="220"/>
      <c r="W621" s="220"/>
      <c r="X621" s="220"/>
      <c r="Y621" s="220"/>
      <c r="Z621" s="220"/>
      <c r="AA621" s="220"/>
      <c r="AB621" s="220"/>
      <c r="AC621" s="220"/>
      <c r="AD621" s="220"/>
      <c r="AE621" s="220"/>
      <c r="AF621" s="220"/>
      <c r="AG621" s="220"/>
      <c r="AH621" s="220"/>
      <c r="AI621" s="220"/>
      <c r="AJ621" s="220"/>
      <c r="AK621" s="220"/>
      <c r="AL621" s="220"/>
    </row>
    <row r="622" spans="1:38" ht="13.5" customHeight="1" x14ac:dyDescent="0.3">
      <c r="A622" s="220"/>
      <c r="B622" s="220"/>
      <c r="C622" s="220"/>
      <c r="D622" s="220"/>
      <c r="E622" s="220"/>
      <c r="F622" s="220"/>
      <c r="G622" s="220"/>
      <c r="H622" s="220"/>
      <c r="I622" s="220"/>
      <c r="J622" s="220"/>
      <c r="K622" s="220"/>
      <c r="L622" s="220"/>
      <c r="M622" s="220"/>
      <c r="N622" s="220"/>
      <c r="O622" s="220"/>
      <c r="P622" s="220"/>
      <c r="Q622" s="220"/>
      <c r="R622" s="220"/>
      <c r="S622" s="220"/>
      <c r="T622" s="220"/>
      <c r="U622" s="220"/>
      <c r="V622" s="220"/>
      <c r="W622" s="220"/>
      <c r="X622" s="220"/>
      <c r="Y622" s="220"/>
      <c r="Z622" s="220"/>
      <c r="AA622" s="220"/>
      <c r="AB622" s="220"/>
      <c r="AC622" s="220"/>
      <c r="AD622" s="220"/>
      <c r="AE622" s="220"/>
      <c r="AF622" s="220"/>
      <c r="AG622" s="220"/>
      <c r="AH622" s="220"/>
      <c r="AI622" s="220"/>
      <c r="AJ622" s="220"/>
      <c r="AK622" s="220"/>
      <c r="AL622" s="220"/>
    </row>
    <row r="623" spans="1:38" ht="13.5" customHeight="1" x14ac:dyDescent="0.3">
      <c r="A623" s="220"/>
      <c r="B623" s="220"/>
      <c r="C623" s="220"/>
      <c r="D623" s="220"/>
      <c r="E623" s="220"/>
      <c r="F623" s="220"/>
      <c r="G623" s="220"/>
      <c r="H623" s="220"/>
      <c r="I623" s="220"/>
      <c r="J623" s="220"/>
      <c r="K623" s="220"/>
      <c r="L623" s="220"/>
      <c r="M623" s="220"/>
      <c r="N623" s="220"/>
      <c r="O623" s="220"/>
      <c r="P623" s="220"/>
      <c r="Q623" s="220"/>
      <c r="R623" s="220"/>
      <c r="S623" s="220"/>
      <c r="T623" s="220"/>
      <c r="U623" s="220"/>
      <c r="V623" s="220"/>
      <c r="W623" s="220"/>
      <c r="X623" s="220"/>
      <c r="Y623" s="220"/>
      <c r="Z623" s="220"/>
      <c r="AA623" s="220"/>
      <c r="AB623" s="220"/>
      <c r="AC623" s="220"/>
      <c r="AD623" s="220"/>
      <c r="AE623" s="220"/>
      <c r="AF623" s="220"/>
      <c r="AG623" s="220"/>
      <c r="AH623" s="220"/>
      <c r="AI623" s="220"/>
      <c r="AJ623" s="220"/>
      <c r="AK623" s="220"/>
      <c r="AL623" s="220"/>
    </row>
    <row r="624" spans="1:38" ht="13.5" customHeight="1" x14ac:dyDescent="0.3">
      <c r="A624" s="220"/>
      <c r="B624" s="220"/>
      <c r="C624" s="220"/>
      <c r="D624" s="220"/>
      <c r="E624" s="220"/>
      <c r="F624" s="220"/>
      <c r="G624" s="220"/>
      <c r="H624" s="220"/>
      <c r="I624" s="220"/>
      <c r="J624" s="220"/>
      <c r="K624" s="220"/>
      <c r="L624" s="220"/>
      <c r="M624" s="220"/>
      <c r="N624" s="220"/>
      <c r="O624" s="220"/>
      <c r="P624" s="220"/>
      <c r="Q624" s="220"/>
      <c r="R624" s="220"/>
      <c r="S624" s="220"/>
      <c r="T624" s="220"/>
      <c r="U624" s="220"/>
      <c r="V624" s="220"/>
      <c r="W624" s="220"/>
      <c r="X624" s="220"/>
      <c r="Y624" s="220"/>
      <c r="Z624" s="220"/>
      <c r="AA624" s="220"/>
      <c r="AB624" s="220"/>
      <c r="AC624" s="220"/>
      <c r="AD624" s="220"/>
      <c r="AE624" s="220"/>
      <c r="AF624" s="220"/>
      <c r="AG624" s="220"/>
      <c r="AH624" s="220"/>
      <c r="AI624" s="220"/>
      <c r="AJ624" s="220"/>
      <c r="AK624" s="220"/>
      <c r="AL624" s="220"/>
    </row>
    <row r="625" spans="1:38" ht="13.5" customHeight="1" x14ac:dyDescent="0.3">
      <c r="A625" s="220"/>
      <c r="B625" s="220"/>
      <c r="C625" s="220"/>
      <c r="D625" s="220"/>
      <c r="E625" s="220"/>
      <c r="F625" s="220"/>
      <c r="G625" s="220"/>
      <c r="H625" s="220"/>
      <c r="I625" s="220"/>
      <c r="J625" s="220"/>
      <c r="K625" s="220"/>
      <c r="L625" s="220"/>
      <c r="M625" s="220"/>
      <c r="N625" s="220"/>
      <c r="O625" s="220"/>
      <c r="P625" s="220"/>
      <c r="Q625" s="220"/>
      <c r="R625" s="220"/>
      <c r="S625" s="220"/>
      <c r="T625" s="220"/>
      <c r="U625" s="220"/>
      <c r="V625" s="220"/>
      <c r="W625" s="220"/>
      <c r="X625" s="220"/>
      <c r="Y625" s="220"/>
      <c r="Z625" s="220"/>
      <c r="AA625" s="220"/>
      <c r="AB625" s="220"/>
      <c r="AC625" s="220"/>
      <c r="AD625" s="220"/>
      <c r="AE625" s="220"/>
      <c r="AF625" s="220"/>
      <c r="AG625" s="220"/>
      <c r="AH625" s="220"/>
      <c r="AI625" s="220"/>
      <c r="AJ625" s="220"/>
      <c r="AK625" s="220"/>
      <c r="AL625" s="220"/>
    </row>
    <row r="626" spans="1:38" ht="13.5" customHeight="1" x14ac:dyDescent="0.3">
      <c r="A626" s="220"/>
      <c r="B626" s="220"/>
      <c r="C626" s="220"/>
      <c r="D626" s="220"/>
      <c r="E626" s="220"/>
      <c r="F626" s="220"/>
      <c r="G626" s="220"/>
      <c r="H626" s="220"/>
      <c r="I626" s="220"/>
      <c r="J626" s="220"/>
      <c r="K626" s="220"/>
      <c r="L626" s="220"/>
      <c r="M626" s="220"/>
      <c r="N626" s="220"/>
      <c r="O626" s="220"/>
      <c r="P626" s="220"/>
      <c r="Q626" s="220"/>
      <c r="R626" s="220"/>
      <c r="S626" s="220"/>
      <c r="T626" s="220"/>
      <c r="U626" s="220"/>
      <c r="V626" s="220"/>
      <c r="W626" s="220"/>
      <c r="X626" s="220"/>
      <c r="Y626" s="220"/>
      <c r="Z626" s="220"/>
      <c r="AA626" s="220"/>
      <c r="AB626" s="220"/>
      <c r="AC626" s="220"/>
      <c r="AD626" s="220"/>
      <c r="AE626" s="220"/>
      <c r="AF626" s="220"/>
      <c r="AG626" s="220"/>
      <c r="AH626" s="220"/>
      <c r="AI626" s="220"/>
      <c r="AJ626" s="220"/>
      <c r="AK626" s="220"/>
      <c r="AL626" s="220"/>
    </row>
    <row r="627" spans="1:38" ht="13.5" customHeight="1" x14ac:dyDescent="0.3">
      <c r="A627" s="220"/>
      <c r="B627" s="220"/>
      <c r="C627" s="220"/>
      <c r="D627" s="220"/>
      <c r="E627" s="220"/>
      <c r="F627" s="220"/>
      <c r="G627" s="220"/>
      <c r="H627" s="220"/>
      <c r="I627" s="220"/>
      <c r="J627" s="220"/>
      <c r="K627" s="220"/>
      <c r="L627" s="220"/>
      <c r="M627" s="220"/>
      <c r="N627" s="220"/>
      <c r="O627" s="220"/>
      <c r="P627" s="220"/>
      <c r="Q627" s="220"/>
      <c r="R627" s="220"/>
      <c r="S627" s="220"/>
      <c r="T627" s="220"/>
      <c r="U627" s="220"/>
      <c r="V627" s="220"/>
      <c r="W627" s="220"/>
      <c r="X627" s="220"/>
      <c r="Y627" s="220"/>
      <c r="Z627" s="220"/>
      <c r="AA627" s="220"/>
      <c r="AB627" s="220"/>
      <c r="AC627" s="220"/>
      <c r="AD627" s="220"/>
      <c r="AE627" s="220"/>
      <c r="AF627" s="220"/>
      <c r="AG627" s="220"/>
      <c r="AH627" s="220"/>
      <c r="AI627" s="220"/>
      <c r="AJ627" s="220"/>
      <c r="AK627" s="220"/>
      <c r="AL627" s="220"/>
    </row>
    <row r="628" spans="1:38" ht="13.5" customHeight="1" x14ac:dyDescent="0.3">
      <c r="A628" s="220"/>
      <c r="B628" s="220"/>
      <c r="C628" s="220"/>
      <c r="D628" s="220"/>
      <c r="E628" s="220"/>
      <c r="F628" s="220"/>
      <c r="G628" s="220"/>
      <c r="H628" s="220"/>
      <c r="I628" s="220"/>
      <c r="J628" s="220"/>
      <c r="K628" s="220"/>
      <c r="L628" s="220"/>
      <c r="M628" s="220"/>
      <c r="N628" s="220"/>
      <c r="O628" s="220"/>
      <c r="P628" s="220"/>
      <c r="Q628" s="220"/>
      <c r="R628" s="220"/>
      <c r="S628" s="220"/>
      <c r="T628" s="220"/>
      <c r="U628" s="220"/>
      <c r="V628" s="220"/>
      <c r="W628" s="220"/>
      <c r="X628" s="220"/>
      <c r="Y628" s="220"/>
      <c r="Z628" s="220"/>
      <c r="AA628" s="220"/>
      <c r="AB628" s="220"/>
      <c r="AC628" s="220"/>
      <c r="AD628" s="220"/>
      <c r="AE628" s="220"/>
      <c r="AF628" s="220"/>
      <c r="AG628" s="220"/>
      <c r="AH628" s="220"/>
      <c r="AI628" s="220"/>
      <c r="AJ628" s="220"/>
      <c r="AK628" s="220"/>
      <c r="AL628" s="220"/>
    </row>
    <row r="629" spans="1:38" ht="13.5" customHeight="1" x14ac:dyDescent="0.3">
      <c r="A629" s="220"/>
      <c r="B629" s="220"/>
      <c r="C629" s="220"/>
      <c r="D629" s="220"/>
      <c r="E629" s="220"/>
      <c r="F629" s="220"/>
      <c r="G629" s="220"/>
      <c r="H629" s="220"/>
      <c r="I629" s="220"/>
      <c r="J629" s="220"/>
      <c r="K629" s="220"/>
      <c r="L629" s="220"/>
      <c r="M629" s="220"/>
      <c r="N629" s="220"/>
      <c r="O629" s="220"/>
      <c r="P629" s="220"/>
      <c r="Q629" s="220"/>
      <c r="R629" s="220"/>
      <c r="S629" s="220"/>
      <c r="T629" s="220"/>
      <c r="U629" s="220"/>
      <c r="V629" s="220"/>
      <c r="W629" s="220"/>
      <c r="X629" s="220"/>
      <c r="Y629" s="220"/>
      <c r="Z629" s="220"/>
      <c r="AA629" s="220"/>
      <c r="AB629" s="220"/>
      <c r="AC629" s="220"/>
      <c r="AD629" s="220"/>
      <c r="AE629" s="220"/>
      <c r="AF629" s="220"/>
      <c r="AG629" s="220"/>
      <c r="AH629" s="220"/>
      <c r="AI629" s="220"/>
      <c r="AJ629" s="220"/>
      <c r="AK629" s="220"/>
      <c r="AL629" s="220"/>
    </row>
    <row r="630" spans="1:38" ht="13.5" customHeight="1" x14ac:dyDescent="0.3">
      <c r="A630" s="220"/>
      <c r="B630" s="220"/>
      <c r="C630" s="220"/>
      <c r="D630" s="220"/>
      <c r="E630" s="220"/>
      <c r="F630" s="220"/>
      <c r="G630" s="220"/>
      <c r="H630" s="220"/>
      <c r="I630" s="220"/>
      <c r="J630" s="220"/>
      <c r="K630" s="220"/>
      <c r="L630" s="220"/>
      <c r="M630" s="220"/>
      <c r="N630" s="220"/>
      <c r="O630" s="220"/>
      <c r="P630" s="220"/>
      <c r="Q630" s="220"/>
      <c r="R630" s="220"/>
      <c r="S630" s="220"/>
      <c r="T630" s="220"/>
      <c r="U630" s="220"/>
      <c r="V630" s="220"/>
      <c r="W630" s="220"/>
      <c r="X630" s="220"/>
      <c r="Y630" s="220"/>
      <c r="Z630" s="220"/>
      <c r="AA630" s="220"/>
      <c r="AB630" s="220"/>
      <c r="AC630" s="220"/>
      <c r="AD630" s="220"/>
      <c r="AE630" s="220"/>
      <c r="AF630" s="220"/>
      <c r="AG630" s="220"/>
      <c r="AH630" s="220"/>
      <c r="AI630" s="220"/>
      <c r="AJ630" s="220"/>
      <c r="AK630" s="220"/>
      <c r="AL630" s="220"/>
    </row>
    <row r="631" spans="1:38" ht="13.5" customHeight="1" x14ac:dyDescent="0.3">
      <c r="A631" s="220"/>
      <c r="B631" s="220"/>
      <c r="C631" s="220"/>
      <c r="D631" s="220"/>
      <c r="E631" s="220"/>
      <c r="F631" s="220"/>
      <c r="G631" s="220"/>
      <c r="H631" s="220"/>
      <c r="I631" s="220"/>
      <c r="J631" s="220"/>
      <c r="K631" s="220"/>
      <c r="L631" s="220"/>
      <c r="M631" s="220"/>
      <c r="N631" s="220"/>
      <c r="O631" s="220"/>
      <c r="P631" s="220"/>
      <c r="Q631" s="220"/>
      <c r="R631" s="220"/>
      <c r="S631" s="220"/>
      <c r="T631" s="220"/>
      <c r="U631" s="220"/>
      <c r="V631" s="220"/>
      <c r="W631" s="220"/>
      <c r="X631" s="220"/>
      <c r="Y631" s="220"/>
      <c r="Z631" s="220"/>
      <c r="AA631" s="220"/>
      <c r="AB631" s="220"/>
      <c r="AC631" s="220"/>
      <c r="AD631" s="220"/>
      <c r="AE631" s="220"/>
      <c r="AF631" s="220"/>
      <c r="AG631" s="220"/>
      <c r="AH631" s="220"/>
      <c r="AI631" s="220"/>
      <c r="AJ631" s="220"/>
      <c r="AK631" s="220"/>
      <c r="AL631" s="220"/>
    </row>
    <row r="632" spans="1:38" ht="13.5" customHeight="1" x14ac:dyDescent="0.3">
      <c r="A632" s="220"/>
      <c r="B632" s="220"/>
      <c r="C632" s="220"/>
      <c r="D632" s="220"/>
      <c r="E632" s="220"/>
      <c r="F632" s="220"/>
      <c r="G632" s="220"/>
      <c r="H632" s="220"/>
      <c r="I632" s="220"/>
      <c r="J632" s="220"/>
      <c r="K632" s="220"/>
      <c r="L632" s="220"/>
      <c r="M632" s="220"/>
      <c r="N632" s="220"/>
      <c r="O632" s="220"/>
      <c r="P632" s="220"/>
      <c r="Q632" s="220"/>
      <c r="R632" s="220"/>
      <c r="S632" s="220"/>
      <c r="T632" s="220"/>
      <c r="U632" s="220"/>
      <c r="V632" s="220"/>
      <c r="W632" s="220"/>
      <c r="X632" s="220"/>
      <c r="Y632" s="220"/>
      <c r="Z632" s="220"/>
      <c r="AA632" s="220"/>
      <c r="AB632" s="220"/>
      <c r="AC632" s="220"/>
      <c r="AD632" s="220"/>
      <c r="AE632" s="220"/>
      <c r="AF632" s="220"/>
      <c r="AG632" s="220"/>
      <c r="AH632" s="220"/>
      <c r="AI632" s="220"/>
      <c r="AJ632" s="220"/>
      <c r="AK632" s="220"/>
      <c r="AL632" s="220"/>
    </row>
    <row r="633" spans="1:38" ht="13.5" customHeight="1" x14ac:dyDescent="0.3">
      <c r="A633" s="220"/>
      <c r="B633" s="220"/>
      <c r="C633" s="220"/>
      <c r="D633" s="220"/>
      <c r="E633" s="220"/>
      <c r="F633" s="220"/>
      <c r="G633" s="220"/>
      <c r="H633" s="220"/>
      <c r="I633" s="220"/>
      <c r="J633" s="220"/>
      <c r="K633" s="220"/>
      <c r="L633" s="220"/>
      <c r="M633" s="220"/>
      <c r="N633" s="220"/>
      <c r="O633" s="220"/>
      <c r="P633" s="220"/>
      <c r="Q633" s="220"/>
      <c r="R633" s="220"/>
      <c r="S633" s="220"/>
      <c r="T633" s="220"/>
      <c r="U633" s="220"/>
      <c r="V633" s="220"/>
      <c r="W633" s="220"/>
      <c r="X633" s="220"/>
      <c r="Y633" s="220"/>
      <c r="Z633" s="220"/>
      <c r="AA633" s="220"/>
      <c r="AB633" s="220"/>
      <c r="AC633" s="220"/>
      <c r="AD633" s="220"/>
      <c r="AE633" s="220"/>
      <c r="AF633" s="220"/>
      <c r="AG633" s="220"/>
      <c r="AH633" s="220"/>
      <c r="AI633" s="220"/>
      <c r="AJ633" s="220"/>
      <c r="AK633" s="220"/>
      <c r="AL633" s="220"/>
    </row>
    <row r="634" spans="1:38" ht="13.5" customHeight="1" x14ac:dyDescent="0.3">
      <c r="A634" s="220"/>
      <c r="B634" s="220"/>
      <c r="C634" s="220"/>
      <c r="D634" s="220"/>
      <c r="E634" s="220"/>
      <c r="F634" s="220"/>
      <c r="G634" s="220"/>
      <c r="H634" s="220"/>
      <c r="I634" s="220"/>
      <c r="J634" s="220"/>
      <c r="K634" s="220"/>
      <c r="L634" s="220"/>
      <c r="M634" s="220"/>
      <c r="N634" s="220"/>
      <c r="O634" s="220"/>
      <c r="P634" s="220"/>
      <c r="Q634" s="220"/>
      <c r="R634" s="220"/>
      <c r="S634" s="220"/>
      <c r="T634" s="220"/>
      <c r="U634" s="220"/>
      <c r="V634" s="220"/>
      <c r="W634" s="220"/>
      <c r="X634" s="220"/>
      <c r="Y634" s="220"/>
      <c r="Z634" s="220"/>
      <c r="AA634" s="220"/>
      <c r="AB634" s="220"/>
      <c r="AC634" s="220"/>
      <c r="AD634" s="220"/>
      <c r="AE634" s="220"/>
      <c r="AF634" s="220"/>
      <c r="AG634" s="220"/>
      <c r="AH634" s="220"/>
      <c r="AI634" s="220"/>
      <c r="AJ634" s="220"/>
      <c r="AK634" s="220"/>
      <c r="AL634" s="220"/>
    </row>
    <row r="635" spans="1:38" ht="13.5" customHeight="1" x14ac:dyDescent="0.3">
      <c r="A635" s="220"/>
      <c r="B635" s="220"/>
      <c r="C635" s="220"/>
      <c r="D635" s="220"/>
      <c r="E635" s="220"/>
      <c r="F635" s="220"/>
      <c r="G635" s="220"/>
      <c r="H635" s="220"/>
      <c r="I635" s="220"/>
      <c r="J635" s="220"/>
      <c r="K635" s="220"/>
      <c r="L635" s="220"/>
      <c r="M635" s="220"/>
      <c r="N635" s="220"/>
      <c r="O635" s="220"/>
      <c r="P635" s="220"/>
      <c r="Q635" s="220"/>
      <c r="R635" s="220"/>
      <c r="S635" s="220"/>
      <c r="T635" s="220"/>
      <c r="U635" s="220"/>
      <c r="V635" s="220"/>
      <c r="W635" s="220"/>
      <c r="X635" s="220"/>
      <c r="Y635" s="220"/>
      <c r="Z635" s="220"/>
      <c r="AA635" s="220"/>
      <c r="AB635" s="220"/>
      <c r="AC635" s="220"/>
      <c r="AD635" s="220"/>
      <c r="AE635" s="220"/>
      <c r="AF635" s="220"/>
      <c r="AG635" s="220"/>
      <c r="AH635" s="220"/>
      <c r="AI635" s="220"/>
      <c r="AJ635" s="220"/>
      <c r="AK635" s="220"/>
      <c r="AL635" s="220"/>
    </row>
    <row r="636" spans="1:38" ht="13.5" customHeight="1" x14ac:dyDescent="0.3">
      <c r="A636" s="220"/>
      <c r="B636" s="220"/>
      <c r="C636" s="220"/>
      <c r="D636" s="220"/>
      <c r="E636" s="220"/>
      <c r="F636" s="220"/>
      <c r="G636" s="220"/>
      <c r="H636" s="220"/>
      <c r="I636" s="220"/>
      <c r="J636" s="220"/>
      <c r="K636" s="220"/>
      <c r="L636" s="220"/>
      <c r="M636" s="220"/>
      <c r="N636" s="220"/>
      <c r="O636" s="220"/>
      <c r="P636" s="220"/>
      <c r="Q636" s="220"/>
      <c r="R636" s="220"/>
      <c r="S636" s="220"/>
      <c r="T636" s="220"/>
      <c r="U636" s="220"/>
      <c r="V636" s="220"/>
      <c r="W636" s="220"/>
      <c r="X636" s="220"/>
      <c r="Y636" s="220"/>
      <c r="Z636" s="220"/>
      <c r="AA636" s="220"/>
      <c r="AB636" s="220"/>
      <c r="AC636" s="220"/>
      <c r="AD636" s="220"/>
      <c r="AE636" s="220"/>
      <c r="AF636" s="220"/>
      <c r="AG636" s="220"/>
      <c r="AH636" s="220"/>
      <c r="AI636" s="220"/>
      <c r="AJ636" s="220"/>
      <c r="AK636" s="220"/>
      <c r="AL636" s="220"/>
    </row>
    <row r="637" spans="1:38" ht="13.5" customHeight="1" x14ac:dyDescent="0.3">
      <c r="A637" s="220"/>
      <c r="B637" s="220"/>
      <c r="C637" s="220"/>
      <c r="D637" s="220"/>
      <c r="E637" s="220"/>
      <c r="F637" s="220"/>
      <c r="G637" s="220"/>
      <c r="H637" s="220"/>
      <c r="I637" s="220"/>
      <c r="J637" s="220"/>
      <c r="K637" s="220"/>
      <c r="L637" s="220"/>
      <c r="M637" s="220"/>
      <c r="N637" s="220"/>
      <c r="O637" s="220"/>
      <c r="P637" s="220"/>
      <c r="Q637" s="220"/>
      <c r="R637" s="220"/>
      <c r="S637" s="220"/>
      <c r="T637" s="220"/>
      <c r="U637" s="220"/>
      <c r="V637" s="220"/>
      <c r="W637" s="220"/>
      <c r="X637" s="220"/>
      <c r="Y637" s="220"/>
      <c r="Z637" s="220"/>
      <c r="AA637" s="220"/>
      <c r="AB637" s="220"/>
      <c r="AC637" s="220"/>
      <c r="AD637" s="220"/>
      <c r="AE637" s="220"/>
      <c r="AF637" s="220"/>
      <c r="AG637" s="220"/>
      <c r="AH637" s="220"/>
      <c r="AI637" s="220"/>
      <c r="AJ637" s="220"/>
      <c r="AK637" s="220"/>
      <c r="AL637" s="220"/>
    </row>
    <row r="638" spans="1:38" ht="13.5" customHeight="1" x14ac:dyDescent="0.3">
      <c r="A638" s="220"/>
      <c r="B638" s="220"/>
      <c r="C638" s="220"/>
      <c r="D638" s="220"/>
      <c r="E638" s="220"/>
      <c r="F638" s="220"/>
      <c r="G638" s="220"/>
      <c r="H638" s="220"/>
      <c r="I638" s="220"/>
      <c r="J638" s="220"/>
      <c r="K638" s="220"/>
      <c r="L638" s="220"/>
      <c r="M638" s="220"/>
      <c r="N638" s="220"/>
      <c r="O638" s="220"/>
      <c r="P638" s="220"/>
      <c r="Q638" s="220"/>
      <c r="R638" s="220"/>
      <c r="S638" s="220"/>
      <c r="T638" s="220"/>
      <c r="U638" s="220"/>
      <c r="V638" s="220"/>
      <c r="W638" s="220"/>
      <c r="X638" s="220"/>
      <c r="Y638" s="220"/>
      <c r="Z638" s="220"/>
      <c r="AA638" s="220"/>
      <c r="AB638" s="220"/>
      <c r="AC638" s="220"/>
      <c r="AD638" s="220"/>
      <c r="AE638" s="220"/>
      <c r="AF638" s="220"/>
      <c r="AG638" s="220"/>
      <c r="AH638" s="220"/>
      <c r="AI638" s="220"/>
      <c r="AJ638" s="220"/>
      <c r="AK638" s="220"/>
      <c r="AL638" s="220"/>
    </row>
    <row r="639" spans="1:38" ht="13.5" customHeight="1" x14ac:dyDescent="0.3">
      <c r="A639" s="220"/>
      <c r="B639" s="220"/>
      <c r="C639" s="220"/>
      <c r="D639" s="220"/>
      <c r="E639" s="220"/>
      <c r="F639" s="220"/>
      <c r="G639" s="220"/>
      <c r="H639" s="220"/>
      <c r="I639" s="220"/>
      <c r="J639" s="220"/>
      <c r="K639" s="220"/>
      <c r="L639" s="220"/>
      <c r="M639" s="220"/>
      <c r="N639" s="220"/>
      <c r="O639" s="220"/>
      <c r="P639" s="220"/>
      <c r="Q639" s="220"/>
      <c r="R639" s="220"/>
      <c r="S639" s="220"/>
      <c r="T639" s="220"/>
      <c r="U639" s="220"/>
      <c r="V639" s="220"/>
      <c r="W639" s="220"/>
      <c r="X639" s="220"/>
      <c r="Y639" s="220"/>
      <c r="Z639" s="220"/>
      <c r="AA639" s="220"/>
      <c r="AB639" s="220"/>
      <c r="AC639" s="220"/>
      <c r="AD639" s="220"/>
      <c r="AE639" s="220"/>
      <c r="AF639" s="220"/>
      <c r="AG639" s="220"/>
      <c r="AH639" s="220"/>
      <c r="AI639" s="220"/>
      <c r="AJ639" s="220"/>
      <c r="AK639" s="220"/>
      <c r="AL639" s="220"/>
    </row>
    <row r="640" spans="1:38" ht="13.5" customHeight="1" x14ac:dyDescent="0.3">
      <c r="A640" s="220"/>
      <c r="B640" s="220"/>
      <c r="C640" s="220"/>
      <c r="D640" s="220"/>
      <c r="E640" s="220"/>
      <c r="F640" s="220"/>
      <c r="G640" s="220"/>
      <c r="H640" s="220"/>
      <c r="I640" s="220"/>
      <c r="J640" s="220"/>
      <c r="K640" s="220"/>
      <c r="L640" s="220"/>
      <c r="M640" s="220"/>
      <c r="N640" s="220"/>
      <c r="O640" s="220"/>
      <c r="P640" s="220"/>
      <c r="Q640" s="220"/>
      <c r="R640" s="220"/>
      <c r="S640" s="220"/>
      <c r="T640" s="220"/>
      <c r="U640" s="220"/>
      <c r="V640" s="220"/>
      <c r="W640" s="220"/>
      <c r="X640" s="220"/>
      <c r="Y640" s="220"/>
      <c r="Z640" s="220"/>
      <c r="AA640" s="220"/>
      <c r="AB640" s="220"/>
      <c r="AC640" s="220"/>
      <c r="AD640" s="220"/>
      <c r="AE640" s="220"/>
      <c r="AF640" s="220"/>
      <c r="AG640" s="220"/>
      <c r="AH640" s="220"/>
      <c r="AI640" s="220"/>
      <c r="AJ640" s="220"/>
      <c r="AK640" s="220"/>
      <c r="AL640" s="220"/>
    </row>
    <row r="641" spans="1:38" ht="13.5" customHeight="1" x14ac:dyDescent="0.3">
      <c r="A641" s="220"/>
      <c r="B641" s="220"/>
      <c r="C641" s="220"/>
      <c r="D641" s="220"/>
      <c r="E641" s="220"/>
      <c r="F641" s="220"/>
      <c r="G641" s="220"/>
      <c r="H641" s="220"/>
      <c r="I641" s="220"/>
      <c r="J641" s="220"/>
      <c r="K641" s="220"/>
      <c r="L641" s="220"/>
      <c r="M641" s="220"/>
      <c r="N641" s="220"/>
      <c r="O641" s="220"/>
      <c r="P641" s="220"/>
      <c r="Q641" s="220"/>
      <c r="R641" s="220"/>
      <c r="S641" s="220"/>
      <c r="T641" s="220"/>
      <c r="U641" s="220"/>
      <c r="V641" s="220"/>
      <c r="W641" s="220"/>
      <c r="X641" s="220"/>
      <c r="Y641" s="220"/>
      <c r="Z641" s="220"/>
      <c r="AA641" s="220"/>
      <c r="AB641" s="220"/>
      <c r="AC641" s="220"/>
      <c r="AD641" s="220"/>
      <c r="AE641" s="220"/>
      <c r="AF641" s="220"/>
      <c r="AG641" s="220"/>
      <c r="AH641" s="220"/>
      <c r="AI641" s="220"/>
      <c r="AJ641" s="220"/>
      <c r="AK641" s="220"/>
      <c r="AL641" s="220"/>
    </row>
    <row r="642" spans="1:38" ht="13.5" customHeight="1" x14ac:dyDescent="0.3">
      <c r="A642" s="220"/>
      <c r="B642" s="220"/>
      <c r="C642" s="220"/>
      <c r="D642" s="220"/>
      <c r="E642" s="220"/>
      <c r="F642" s="220"/>
      <c r="G642" s="220"/>
      <c r="H642" s="220"/>
      <c r="I642" s="220"/>
      <c r="J642" s="220"/>
      <c r="K642" s="220"/>
      <c r="L642" s="220"/>
      <c r="M642" s="220"/>
      <c r="N642" s="220"/>
      <c r="O642" s="220"/>
      <c r="P642" s="220"/>
      <c r="Q642" s="220"/>
      <c r="R642" s="220"/>
      <c r="S642" s="220"/>
      <c r="T642" s="220"/>
      <c r="U642" s="220"/>
      <c r="V642" s="220"/>
      <c r="W642" s="220"/>
      <c r="X642" s="220"/>
      <c r="Y642" s="220"/>
      <c r="Z642" s="220"/>
      <c r="AA642" s="220"/>
      <c r="AB642" s="220"/>
      <c r="AC642" s="220"/>
      <c r="AD642" s="220"/>
      <c r="AE642" s="220"/>
      <c r="AF642" s="220"/>
      <c r="AG642" s="220"/>
      <c r="AH642" s="220"/>
      <c r="AI642" s="220"/>
      <c r="AJ642" s="220"/>
      <c r="AK642" s="220"/>
      <c r="AL642" s="220"/>
    </row>
    <row r="643" spans="1:38" ht="13.5" customHeight="1" x14ac:dyDescent="0.3">
      <c r="A643" s="220"/>
      <c r="B643" s="220"/>
      <c r="C643" s="220"/>
      <c r="D643" s="220"/>
      <c r="E643" s="220"/>
      <c r="F643" s="220"/>
      <c r="G643" s="220"/>
      <c r="H643" s="220"/>
      <c r="I643" s="220"/>
      <c r="J643" s="220"/>
      <c r="K643" s="220"/>
      <c r="L643" s="220"/>
      <c r="M643" s="220"/>
      <c r="N643" s="220"/>
      <c r="O643" s="220"/>
      <c r="P643" s="220"/>
      <c r="Q643" s="220"/>
      <c r="R643" s="220"/>
      <c r="S643" s="220"/>
      <c r="T643" s="220"/>
      <c r="U643" s="220"/>
      <c r="V643" s="220"/>
      <c r="W643" s="220"/>
      <c r="X643" s="220"/>
      <c r="Y643" s="220"/>
      <c r="Z643" s="220"/>
      <c r="AA643" s="220"/>
      <c r="AB643" s="220"/>
      <c r="AC643" s="220"/>
      <c r="AD643" s="220"/>
      <c r="AE643" s="220"/>
      <c r="AF643" s="220"/>
      <c r="AG643" s="220"/>
      <c r="AH643" s="220"/>
      <c r="AI643" s="220"/>
      <c r="AJ643" s="220"/>
      <c r="AK643" s="220"/>
      <c r="AL643" s="220"/>
    </row>
    <row r="644" spans="1:38" ht="13.5" customHeight="1" x14ac:dyDescent="0.3">
      <c r="A644" s="220"/>
      <c r="B644" s="220"/>
      <c r="C644" s="220"/>
      <c r="D644" s="220"/>
      <c r="E644" s="220"/>
      <c r="F644" s="220"/>
      <c r="G644" s="220"/>
      <c r="H644" s="220"/>
      <c r="I644" s="220"/>
      <c r="J644" s="220"/>
      <c r="K644" s="220"/>
      <c r="L644" s="220"/>
      <c r="M644" s="220"/>
      <c r="N644" s="220"/>
      <c r="O644" s="220"/>
      <c r="P644" s="220"/>
      <c r="Q644" s="220"/>
      <c r="R644" s="220"/>
      <c r="S644" s="220"/>
      <c r="T644" s="220"/>
      <c r="U644" s="220"/>
      <c r="V644" s="220"/>
      <c r="W644" s="220"/>
      <c r="X644" s="220"/>
      <c r="Y644" s="220"/>
      <c r="Z644" s="220"/>
      <c r="AA644" s="220"/>
      <c r="AB644" s="220"/>
      <c r="AC644" s="220"/>
      <c r="AD644" s="220"/>
      <c r="AE644" s="220"/>
      <c r="AF644" s="220"/>
      <c r="AG644" s="220"/>
      <c r="AH644" s="220"/>
      <c r="AI644" s="220"/>
      <c r="AJ644" s="220"/>
      <c r="AK644" s="220"/>
      <c r="AL644" s="220"/>
    </row>
    <row r="645" spans="1:38" ht="13.5" customHeight="1" x14ac:dyDescent="0.3">
      <c r="A645" s="220"/>
      <c r="B645" s="220"/>
      <c r="C645" s="220"/>
      <c r="D645" s="220"/>
      <c r="E645" s="220"/>
      <c r="F645" s="220"/>
      <c r="G645" s="220"/>
      <c r="H645" s="220"/>
      <c r="I645" s="220"/>
      <c r="J645" s="220"/>
      <c r="K645" s="220"/>
      <c r="L645" s="220"/>
      <c r="M645" s="220"/>
      <c r="N645" s="220"/>
      <c r="O645" s="220"/>
      <c r="P645" s="220"/>
      <c r="Q645" s="220"/>
      <c r="R645" s="220"/>
      <c r="S645" s="220"/>
      <c r="T645" s="220"/>
      <c r="U645" s="220"/>
      <c r="V645" s="220"/>
      <c r="W645" s="220"/>
      <c r="X645" s="220"/>
      <c r="Y645" s="220"/>
      <c r="Z645" s="220"/>
      <c r="AA645" s="220"/>
      <c r="AB645" s="220"/>
      <c r="AC645" s="220"/>
      <c r="AD645" s="220"/>
      <c r="AE645" s="220"/>
      <c r="AF645" s="220"/>
      <c r="AG645" s="220"/>
      <c r="AH645" s="220"/>
      <c r="AI645" s="220"/>
      <c r="AJ645" s="220"/>
      <c r="AK645" s="220"/>
      <c r="AL645" s="220"/>
    </row>
    <row r="646" spans="1:38" ht="13.5" customHeight="1" x14ac:dyDescent="0.3">
      <c r="A646" s="220"/>
      <c r="B646" s="220"/>
      <c r="C646" s="220"/>
      <c r="D646" s="220"/>
      <c r="E646" s="220"/>
      <c r="F646" s="220"/>
      <c r="G646" s="220"/>
      <c r="H646" s="220"/>
      <c r="I646" s="220"/>
      <c r="J646" s="220"/>
      <c r="K646" s="220"/>
      <c r="L646" s="220"/>
      <c r="M646" s="220"/>
      <c r="N646" s="220"/>
      <c r="O646" s="220"/>
      <c r="P646" s="220"/>
      <c r="Q646" s="220"/>
      <c r="R646" s="220"/>
      <c r="S646" s="220"/>
      <c r="T646" s="220"/>
      <c r="U646" s="220"/>
      <c r="V646" s="220"/>
      <c r="W646" s="220"/>
      <c r="X646" s="220"/>
      <c r="Y646" s="220"/>
      <c r="Z646" s="220"/>
      <c r="AA646" s="220"/>
      <c r="AB646" s="220"/>
      <c r="AC646" s="220"/>
      <c r="AD646" s="220"/>
      <c r="AE646" s="220"/>
      <c r="AF646" s="220"/>
      <c r="AG646" s="220"/>
      <c r="AH646" s="220"/>
      <c r="AI646" s="220"/>
      <c r="AJ646" s="220"/>
      <c r="AK646" s="220"/>
      <c r="AL646" s="220"/>
    </row>
    <row r="647" spans="1:38" ht="13.5" customHeight="1" x14ac:dyDescent="0.3">
      <c r="A647" s="220"/>
      <c r="B647" s="220"/>
      <c r="C647" s="220"/>
      <c r="D647" s="220"/>
      <c r="E647" s="220"/>
      <c r="F647" s="220"/>
      <c r="G647" s="220"/>
      <c r="H647" s="220"/>
      <c r="I647" s="220"/>
      <c r="J647" s="220"/>
      <c r="K647" s="220"/>
      <c r="L647" s="220"/>
      <c r="M647" s="220"/>
      <c r="N647" s="220"/>
      <c r="O647" s="220"/>
      <c r="P647" s="220"/>
      <c r="Q647" s="220"/>
      <c r="R647" s="220"/>
      <c r="S647" s="220"/>
      <c r="T647" s="220"/>
      <c r="U647" s="220"/>
      <c r="V647" s="220"/>
      <c r="W647" s="220"/>
      <c r="X647" s="220"/>
      <c r="Y647" s="220"/>
      <c r="Z647" s="220"/>
      <c r="AA647" s="220"/>
      <c r="AB647" s="220"/>
      <c r="AC647" s="220"/>
      <c r="AD647" s="220"/>
      <c r="AE647" s="220"/>
      <c r="AF647" s="220"/>
      <c r="AG647" s="220"/>
      <c r="AH647" s="220"/>
      <c r="AI647" s="220"/>
      <c r="AJ647" s="220"/>
      <c r="AK647" s="220"/>
      <c r="AL647" s="220"/>
    </row>
    <row r="648" spans="1:38" ht="13.5" customHeight="1" x14ac:dyDescent="0.3">
      <c r="A648" s="220"/>
      <c r="B648" s="220"/>
      <c r="C648" s="220"/>
      <c r="D648" s="220"/>
      <c r="E648" s="220"/>
      <c r="F648" s="220"/>
      <c r="G648" s="220"/>
      <c r="H648" s="220"/>
      <c r="I648" s="220"/>
      <c r="J648" s="220"/>
      <c r="K648" s="220"/>
      <c r="L648" s="220"/>
      <c r="M648" s="220"/>
      <c r="N648" s="220"/>
      <c r="O648" s="220"/>
      <c r="P648" s="220"/>
      <c r="Q648" s="220"/>
      <c r="R648" s="220"/>
      <c r="S648" s="220"/>
      <c r="T648" s="220"/>
      <c r="U648" s="220"/>
      <c r="V648" s="220"/>
      <c r="W648" s="220"/>
      <c r="X648" s="220"/>
      <c r="Y648" s="220"/>
      <c r="Z648" s="220"/>
      <c r="AA648" s="220"/>
      <c r="AB648" s="220"/>
      <c r="AC648" s="220"/>
      <c r="AD648" s="220"/>
      <c r="AE648" s="220"/>
      <c r="AF648" s="220"/>
      <c r="AG648" s="220"/>
      <c r="AH648" s="220"/>
      <c r="AI648" s="220"/>
      <c r="AJ648" s="220"/>
      <c r="AK648" s="220"/>
      <c r="AL648" s="220"/>
    </row>
    <row r="649" spans="1:38" ht="13.5" customHeight="1" x14ac:dyDescent="0.3">
      <c r="A649" s="220"/>
      <c r="B649" s="220"/>
      <c r="C649" s="220"/>
      <c r="D649" s="220"/>
      <c r="E649" s="220"/>
      <c r="F649" s="220"/>
      <c r="G649" s="220"/>
      <c r="H649" s="220"/>
      <c r="I649" s="220"/>
      <c r="J649" s="220"/>
      <c r="K649" s="220"/>
      <c r="L649" s="220"/>
      <c r="M649" s="220"/>
      <c r="N649" s="220"/>
      <c r="O649" s="220"/>
      <c r="P649" s="220"/>
      <c r="Q649" s="220"/>
      <c r="R649" s="220"/>
      <c r="S649" s="220"/>
      <c r="T649" s="220"/>
      <c r="U649" s="220"/>
      <c r="V649" s="220"/>
      <c r="W649" s="220"/>
      <c r="X649" s="220"/>
      <c r="Y649" s="220"/>
      <c r="Z649" s="220"/>
      <c r="AA649" s="220"/>
      <c r="AB649" s="220"/>
      <c r="AC649" s="220"/>
      <c r="AD649" s="220"/>
      <c r="AE649" s="220"/>
      <c r="AF649" s="220"/>
      <c r="AG649" s="220"/>
      <c r="AH649" s="220"/>
      <c r="AI649" s="220"/>
      <c r="AJ649" s="220"/>
      <c r="AK649" s="220"/>
      <c r="AL649" s="220"/>
    </row>
    <row r="650" spans="1:38" ht="0" hidden="1" customHeight="1" x14ac:dyDescent="0.3">
      <c r="A650" s="220"/>
      <c r="B650" s="220"/>
      <c r="C650" s="220"/>
      <c r="D650" s="220"/>
      <c r="E650" s="220"/>
      <c r="F650" s="220"/>
      <c r="G650" s="220"/>
      <c r="H650" s="220"/>
      <c r="I650" s="220"/>
      <c r="J650" s="220"/>
      <c r="K650" s="220"/>
      <c r="L650" s="220"/>
      <c r="M650" s="220"/>
      <c r="N650" s="220"/>
      <c r="O650" s="220"/>
      <c r="P650" s="220"/>
      <c r="Q650" s="220"/>
      <c r="R650" s="220"/>
      <c r="S650" s="220"/>
      <c r="T650" s="220"/>
      <c r="U650" s="220"/>
      <c r="V650" s="220"/>
      <c r="W650" s="220"/>
      <c r="X650" s="220"/>
      <c r="Y650" s="220"/>
      <c r="Z650" s="220"/>
      <c r="AA650" s="220"/>
      <c r="AB650" s="220"/>
      <c r="AC650" s="220"/>
      <c r="AD650" s="220"/>
      <c r="AE650" s="220"/>
      <c r="AF650" s="220"/>
      <c r="AG650" s="220"/>
      <c r="AH650" s="220"/>
      <c r="AI650" s="220"/>
      <c r="AJ650" s="220"/>
      <c r="AK650" s="220"/>
      <c r="AL650" s="220"/>
    </row>
    <row r="651" spans="1:38" ht="0" hidden="1" customHeight="1" x14ac:dyDescent="0.3">
      <c r="A651" s="220"/>
      <c r="B651" s="220"/>
      <c r="C651" s="220"/>
      <c r="D651" s="220"/>
      <c r="E651" s="220"/>
      <c r="F651" s="220"/>
      <c r="G651" s="220"/>
      <c r="H651" s="220"/>
      <c r="I651" s="220"/>
      <c r="J651" s="220"/>
      <c r="K651" s="220"/>
      <c r="L651" s="220"/>
      <c r="M651" s="220"/>
      <c r="N651" s="220"/>
      <c r="O651" s="220"/>
      <c r="P651" s="220"/>
      <c r="Q651" s="220"/>
      <c r="R651" s="220"/>
      <c r="S651" s="220"/>
      <c r="T651" s="220"/>
      <c r="U651" s="220"/>
      <c r="V651" s="220"/>
      <c r="W651" s="220"/>
      <c r="X651" s="220"/>
      <c r="Y651" s="220"/>
      <c r="Z651" s="220"/>
      <c r="AA651" s="220"/>
      <c r="AB651" s="220"/>
      <c r="AC651" s="220"/>
      <c r="AD651" s="220"/>
      <c r="AE651" s="220"/>
      <c r="AF651" s="220"/>
      <c r="AG651" s="220"/>
      <c r="AH651" s="220"/>
      <c r="AI651" s="220"/>
      <c r="AJ651" s="220"/>
      <c r="AK651" s="220"/>
      <c r="AL651" s="220"/>
    </row>
    <row r="652" spans="1:38" ht="0" hidden="1" customHeight="1" x14ac:dyDescent="0.3">
      <c r="A652" s="220"/>
      <c r="B652" s="220"/>
      <c r="C652" s="220"/>
      <c r="D652" s="220"/>
      <c r="E652" s="220"/>
      <c r="F652" s="220"/>
      <c r="G652" s="220"/>
      <c r="H652" s="220"/>
      <c r="I652" s="220"/>
      <c r="J652" s="220"/>
      <c r="K652" s="220"/>
      <c r="L652" s="220"/>
      <c r="M652" s="220"/>
      <c r="N652" s="220"/>
      <c r="O652" s="220"/>
      <c r="P652" s="220"/>
      <c r="Q652" s="220"/>
      <c r="R652" s="220"/>
      <c r="S652" s="220"/>
      <c r="T652" s="220"/>
      <c r="U652" s="220"/>
      <c r="V652" s="220"/>
      <c r="W652" s="220"/>
      <c r="X652" s="220"/>
      <c r="Y652" s="220"/>
      <c r="Z652" s="220"/>
      <c r="AA652" s="220"/>
      <c r="AB652" s="220"/>
      <c r="AC652" s="220"/>
      <c r="AD652" s="220"/>
      <c r="AE652" s="220"/>
      <c r="AF652" s="220"/>
      <c r="AG652" s="220"/>
      <c r="AH652" s="220"/>
      <c r="AI652" s="220"/>
      <c r="AJ652" s="220"/>
      <c r="AK652" s="220"/>
      <c r="AL652" s="220"/>
    </row>
    <row r="653" spans="1:38" ht="0" hidden="1" customHeight="1" x14ac:dyDescent="0.3">
      <c r="A653" s="220"/>
      <c r="B653" s="220"/>
      <c r="C653" s="220"/>
      <c r="D653" s="220"/>
      <c r="E653" s="220"/>
      <c r="F653" s="220"/>
      <c r="G653" s="220"/>
      <c r="H653" s="220"/>
      <c r="I653" s="220"/>
      <c r="J653" s="220"/>
      <c r="K653" s="220"/>
      <c r="L653" s="220"/>
      <c r="M653" s="220"/>
      <c r="N653" s="220"/>
      <c r="O653" s="220"/>
      <c r="P653" s="220"/>
      <c r="Q653" s="220"/>
      <c r="R653" s="220"/>
      <c r="S653" s="220"/>
      <c r="T653" s="220"/>
      <c r="U653" s="220"/>
      <c r="V653" s="220"/>
      <c r="W653" s="220"/>
      <c r="X653" s="220"/>
      <c r="Y653" s="220"/>
      <c r="Z653" s="220"/>
      <c r="AA653" s="220"/>
      <c r="AB653" s="220"/>
      <c r="AC653" s="220"/>
      <c r="AD653" s="220"/>
      <c r="AE653" s="220"/>
      <c r="AF653" s="220"/>
      <c r="AG653" s="220"/>
      <c r="AH653" s="220"/>
      <c r="AI653" s="220"/>
      <c r="AJ653" s="220"/>
      <c r="AK653" s="220"/>
      <c r="AL653" s="220"/>
    </row>
    <row r="654" spans="1:38" ht="0" hidden="1" customHeight="1" x14ac:dyDescent="0.3">
      <c r="A654" s="220"/>
      <c r="B654" s="220"/>
      <c r="C654" s="220"/>
      <c r="D654" s="220"/>
      <c r="E654" s="220"/>
      <c r="F654" s="220"/>
      <c r="G654" s="220"/>
      <c r="H654" s="220"/>
      <c r="I654" s="220"/>
      <c r="J654" s="220"/>
      <c r="K654" s="220"/>
      <c r="L654" s="220"/>
      <c r="M654" s="220"/>
      <c r="N654" s="220"/>
      <c r="O654" s="220"/>
      <c r="P654" s="220"/>
      <c r="Q654" s="220"/>
      <c r="R654" s="220"/>
      <c r="S654" s="220"/>
      <c r="T654" s="220"/>
      <c r="U654" s="220"/>
      <c r="V654" s="220"/>
      <c r="W654" s="220"/>
      <c r="X654" s="220"/>
      <c r="Y654" s="220"/>
      <c r="Z654" s="220"/>
      <c r="AA654" s="220"/>
      <c r="AB654" s="220"/>
      <c r="AC654" s="220"/>
      <c r="AD654" s="220"/>
      <c r="AE654" s="220"/>
      <c r="AF654" s="220"/>
      <c r="AG654" s="220"/>
      <c r="AH654" s="220"/>
      <c r="AI654" s="220"/>
      <c r="AJ654" s="220"/>
      <c r="AK654" s="220"/>
      <c r="AL654" s="220"/>
    </row>
    <row r="655" spans="1:38" ht="0" hidden="1" customHeight="1" x14ac:dyDescent="0.3">
      <c r="A655" s="220"/>
      <c r="B655" s="220"/>
      <c r="C655" s="220"/>
      <c r="D655" s="220"/>
      <c r="E655" s="220"/>
      <c r="F655" s="220"/>
      <c r="G655" s="220"/>
      <c r="H655" s="220"/>
      <c r="I655" s="220"/>
      <c r="J655" s="220"/>
      <c r="K655" s="220"/>
      <c r="L655" s="220"/>
      <c r="M655" s="220"/>
      <c r="N655" s="220"/>
      <c r="O655" s="220"/>
      <c r="P655" s="220"/>
      <c r="Q655" s="220"/>
      <c r="R655" s="220"/>
      <c r="S655" s="220"/>
      <c r="T655" s="220"/>
      <c r="U655" s="220"/>
      <c r="V655" s="220"/>
      <c r="W655" s="220"/>
      <c r="X655" s="220"/>
      <c r="Y655" s="220"/>
      <c r="Z655" s="220"/>
      <c r="AA655" s="220"/>
      <c r="AB655" s="220"/>
      <c r="AC655" s="220"/>
      <c r="AD655" s="220"/>
      <c r="AE655" s="220"/>
      <c r="AF655" s="220"/>
      <c r="AG655" s="220"/>
      <c r="AH655" s="220"/>
      <c r="AI655" s="220"/>
      <c r="AJ655" s="220"/>
      <c r="AK655" s="220"/>
      <c r="AL655" s="220"/>
    </row>
    <row r="656" spans="1:38" ht="0" hidden="1" customHeight="1" x14ac:dyDescent="0.3">
      <c r="A656" s="220"/>
      <c r="B656" s="220"/>
      <c r="C656" s="220"/>
      <c r="D656" s="220"/>
      <c r="E656" s="220"/>
      <c r="F656" s="220"/>
      <c r="G656" s="220"/>
      <c r="H656" s="220"/>
      <c r="I656" s="220"/>
      <c r="J656" s="220"/>
      <c r="K656" s="220"/>
      <c r="L656" s="220"/>
      <c r="M656" s="220"/>
      <c r="N656" s="220"/>
      <c r="O656" s="220"/>
      <c r="P656" s="220"/>
      <c r="Q656" s="220"/>
      <c r="R656" s="220"/>
      <c r="S656" s="220"/>
      <c r="T656" s="220"/>
      <c r="U656" s="220"/>
      <c r="V656" s="220"/>
      <c r="W656" s="220"/>
      <c r="X656" s="220"/>
      <c r="Y656" s="220"/>
      <c r="Z656" s="220"/>
      <c r="AA656" s="220"/>
      <c r="AB656" s="220"/>
      <c r="AC656" s="220"/>
      <c r="AD656" s="220"/>
      <c r="AE656" s="220"/>
      <c r="AF656" s="220"/>
      <c r="AG656" s="220"/>
      <c r="AH656" s="220"/>
      <c r="AI656" s="220"/>
      <c r="AJ656" s="220"/>
      <c r="AK656" s="220"/>
      <c r="AL656" s="220"/>
    </row>
    <row r="657" spans="1:38" ht="0" hidden="1" customHeight="1" x14ac:dyDescent="0.3">
      <c r="A657" s="220"/>
      <c r="B657" s="220"/>
      <c r="C657" s="220"/>
      <c r="D657" s="220"/>
      <c r="E657" s="220"/>
      <c r="F657" s="220"/>
      <c r="G657" s="220"/>
      <c r="H657" s="220"/>
      <c r="I657" s="220"/>
      <c r="J657" s="220"/>
      <c r="K657" s="220"/>
      <c r="L657" s="220"/>
      <c r="M657" s="220"/>
      <c r="N657" s="220"/>
      <c r="O657" s="220"/>
      <c r="P657" s="220"/>
      <c r="Q657" s="220"/>
      <c r="R657" s="220"/>
      <c r="S657" s="220"/>
      <c r="T657" s="220"/>
      <c r="U657" s="220"/>
      <c r="V657" s="220"/>
      <c r="W657" s="220"/>
      <c r="X657" s="220"/>
      <c r="Y657" s="220"/>
      <c r="Z657" s="220"/>
      <c r="AA657" s="220"/>
      <c r="AB657" s="220"/>
      <c r="AC657" s="220"/>
      <c r="AD657" s="220"/>
      <c r="AE657" s="220"/>
      <c r="AF657" s="220"/>
      <c r="AG657" s="220"/>
      <c r="AH657" s="220"/>
      <c r="AI657" s="220"/>
      <c r="AJ657" s="220"/>
      <c r="AK657" s="220"/>
      <c r="AL657" s="220"/>
    </row>
    <row r="658" spans="1:38" ht="0" hidden="1" customHeight="1" x14ac:dyDescent="0.3">
      <c r="A658" s="220"/>
      <c r="B658" s="220"/>
      <c r="C658" s="220"/>
      <c r="D658" s="220"/>
      <c r="E658" s="220"/>
      <c r="F658" s="220"/>
      <c r="G658" s="220"/>
      <c r="H658" s="220"/>
      <c r="I658" s="220"/>
      <c r="J658" s="220"/>
      <c r="K658" s="220"/>
      <c r="L658" s="220"/>
      <c r="M658" s="220"/>
      <c r="N658" s="220"/>
      <c r="O658" s="220"/>
      <c r="P658" s="220"/>
      <c r="Q658" s="220"/>
      <c r="R658" s="220"/>
      <c r="S658" s="220"/>
      <c r="T658" s="220"/>
      <c r="U658" s="220"/>
      <c r="V658" s="220"/>
      <c r="W658" s="220"/>
      <c r="X658" s="220"/>
      <c r="Y658" s="220"/>
      <c r="Z658" s="220"/>
      <c r="AA658" s="220"/>
      <c r="AB658" s="220"/>
      <c r="AC658" s="220"/>
      <c r="AD658" s="220"/>
      <c r="AE658" s="220"/>
      <c r="AF658" s="220"/>
      <c r="AG658" s="220"/>
      <c r="AH658" s="220"/>
      <c r="AI658" s="220"/>
      <c r="AJ658" s="220"/>
      <c r="AK658" s="220"/>
      <c r="AL658" s="220"/>
    </row>
    <row r="659" spans="1:38" ht="0" hidden="1" customHeight="1" x14ac:dyDescent="0.3">
      <c r="A659" s="220"/>
      <c r="B659" s="220"/>
      <c r="C659" s="220"/>
      <c r="D659" s="220"/>
      <c r="E659" s="220"/>
      <c r="F659" s="220"/>
      <c r="G659" s="220"/>
      <c r="H659" s="220"/>
      <c r="I659" s="220"/>
      <c r="J659" s="220"/>
      <c r="K659" s="220"/>
      <c r="L659" s="220"/>
      <c r="M659" s="220"/>
      <c r="N659" s="220"/>
      <c r="O659" s="220"/>
      <c r="P659" s="220"/>
      <c r="Q659" s="220"/>
      <c r="R659" s="220"/>
      <c r="S659" s="220"/>
      <c r="T659" s="220"/>
      <c r="U659" s="220"/>
      <c r="V659" s="220"/>
      <c r="W659" s="220"/>
      <c r="X659" s="220"/>
      <c r="Y659" s="220"/>
      <c r="Z659" s="220"/>
      <c r="AA659" s="220"/>
      <c r="AB659" s="220"/>
      <c r="AC659" s="220"/>
      <c r="AD659" s="220"/>
      <c r="AE659" s="220"/>
      <c r="AF659" s="220"/>
      <c r="AG659" s="220"/>
      <c r="AH659" s="220"/>
      <c r="AI659" s="220"/>
      <c r="AJ659" s="220"/>
      <c r="AK659" s="220"/>
      <c r="AL659" s="220"/>
    </row>
    <row r="660" spans="1:38" ht="0" hidden="1" customHeight="1" x14ac:dyDescent="0.3">
      <c r="A660" s="220"/>
      <c r="B660" s="220"/>
      <c r="C660" s="220"/>
      <c r="D660" s="220"/>
      <c r="E660" s="220"/>
      <c r="F660" s="220"/>
      <c r="G660" s="220"/>
      <c r="H660" s="220"/>
      <c r="I660" s="220"/>
      <c r="J660" s="220"/>
      <c r="K660" s="220"/>
      <c r="L660" s="220"/>
      <c r="M660" s="220"/>
      <c r="N660" s="220"/>
      <c r="O660" s="220"/>
      <c r="P660" s="220"/>
      <c r="Q660" s="220"/>
      <c r="R660" s="220"/>
      <c r="S660" s="220"/>
      <c r="T660" s="220"/>
      <c r="U660" s="220"/>
      <c r="V660" s="220"/>
      <c r="W660" s="220"/>
      <c r="X660" s="220"/>
      <c r="Y660" s="220"/>
      <c r="Z660" s="220"/>
      <c r="AA660" s="220"/>
      <c r="AB660" s="220"/>
      <c r="AC660" s="220"/>
      <c r="AD660" s="220"/>
      <c r="AE660" s="220"/>
      <c r="AF660" s="220"/>
      <c r="AG660" s="220"/>
      <c r="AH660" s="220"/>
      <c r="AI660" s="220"/>
      <c r="AJ660" s="220"/>
      <c r="AK660" s="220"/>
      <c r="AL660" s="220"/>
    </row>
    <row r="661" spans="1:38" ht="0" hidden="1" customHeight="1" x14ac:dyDescent="0.3">
      <c r="A661" s="220"/>
      <c r="B661" s="220"/>
      <c r="C661" s="220"/>
      <c r="D661" s="220"/>
      <c r="E661" s="220"/>
      <c r="F661" s="220"/>
      <c r="G661" s="220"/>
      <c r="H661" s="220"/>
      <c r="I661" s="220"/>
      <c r="J661" s="220"/>
      <c r="K661" s="220"/>
      <c r="L661" s="220"/>
      <c r="M661" s="220"/>
      <c r="N661" s="220"/>
      <c r="O661" s="220"/>
      <c r="P661" s="220"/>
      <c r="Q661" s="220"/>
      <c r="R661" s="220"/>
      <c r="S661" s="220"/>
      <c r="T661" s="220"/>
      <c r="U661" s="220"/>
      <c r="V661" s="220"/>
      <c r="W661" s="220"/>
      <c r="X661" s="220"/>
      <c r="Y661" s="220"/>
      <c r="Z661" s="220"/>
      <c r="AA661" s="220"/>
      <c r="AB661" s="220"/>
      <c r="AC661" s="220"/>
      <c r="AD661" s="220"/>
      <c r="AE661" s="220"/>
      <c r="AF661" s="220"/>
      <c r="AG661" s="220"/>
      <c r="AH661" s="220"/>
      <c r="AI661" s="220"/>
      <c r="AJ661" s="220"/>
      <c r="AK661" s="220"/>
      <c r="AL661" s="220"/>
    </row>
    <row r="662" spans="1:38" ht="0" hidden="1" customHeight="1" x14ac:dyDescent="0.3">
      <c r="A662" s="220"/>
      <c r="B662" s="220"/>
      <c r="C662" s="220"/>
      <c r="D662" s="220"/>
      <c r="E662" s="220"/>
      <c r="F662" s="220"/>
      <c r="G662" s="220"/>
      <c r="H662" s="220"/>
      <c r="I662" s="220"/>
      <c r="J662" s="220"/>
      <c r="K662" s="220"/>
      <c r="L662" s="220"/>
      <c r="M662" s="220"/>
      <c r="N662" s="220"/>
      <c r="O662" s="220"/>
      <c r="P662" s="220"/>
      <c r="Q662" s="220"/>
      <c r="R662" s="220"/>
      <c r="S662" s="220"/>
      <c r="T662" s="220"/>
      <c r="U662" s="220"/>
      <c r="V662" s="220"/>
      <c r="W662" s="220"/>
      <c r="X662" s="220"/>
      <c r="Y662" s="220"/>
      <c r="Z662" s="220"/>
      <c r="AA662" s="220"/>
      <c r="AB662" s="220"/>
      <c r="AC662" s="220"/>
      <c r="AD662" s="220"/>
      <c r="AE662" s="220"/>
      <c r="AF662" s="220"/>
      <c r="AG662" s="220"/>
      <c r="AH662" s="220"/>
      <c r="AI662" s="220"/>
      <c r="AJ662" s="220"/>
      <c r="AK662" s="220"/>
      <c r="AL662" s="220"/>
    </row>
    <row r="663" spans="1:38" ht="0" hidden="1" customHeight="1" x14ac:dyDescent="0.3">
      <c r="A663" s="220"/>
      <c r="B663" s="220"/>
      <c r="C663" s="220"/>
      <c r="D663" s="220"/>
      <c r="E663" s="220"/>
      <c r="F663" s="220"/>
      <c r="G663" s="220"/>
      <c r="H663" s="220"/>
      <c r="I663" s="220"/>
      <c r="J663" s="220"/>
      <c r="K663" s="220"/>
      <c r="L663" s="220"/>
      <c r="M663" s="220"/>
      <c r="N663" s="220"/>
      <c r="O663" s="220"/>
      <c r="P663" s="220"/>
      <c r="Q663" s="220"/>
      <c r="R663" s="220"/>
      <c r="S663" s="220"/>
      <c r="T663" s="220"/>
      <c r="U663" s="220"/>
      <c r="V663" s="220"/>
      <c r="W663" s="220"/>
      <c r="X663" s="220"/>
      <c r="Y663" s="220"/>
      <c r="Z663" s="220"/>
      <c r="AA663" s="220"/>
      <c r="AB663" s="220"/>
      <c r="AC663" s="220"/>
      <c r="AD663" s="220"/>
      <c r="AE663" s="220"/>
      <c r="AF663" s="220"/>
      <c r="AG663" s="220"/>
      <c r="AH663" s="220"/>
      <c r="AI663" s="220"/>
      <c r="AJ663" s="220"/>
      <c r="AK663" s="220"/>
      <c r="AL663" s="220"/>
    </row>
    <row r="664" spans="1:38" ht="0" hidden="1" customHeight="1" x14ac:dyDescent="0.3">
      <c r="A664" s="220"/>
      <c r="B664" s="220"/>
      <c r="C664" s="220"/>
      <c r="D664" s="220"/>
      <c r="E664" s="220"/>
      <c r="F664" s="220"/>
      <c r="G664" s="220"/>
      <c r="H664" s="220"/>
      <c r="I664" s="220"/>
      <c r="J664" s="220"/>
      <c r="K664" s="220"/>
      <c r="L664" s="220"/>
      <c r="M664" s="220"/>
      <c r="N664" s="220"/>
      <c r="O664" s="220"/>
      <c r="P664" s="220"/>
      <c r="Q664" s="220"/>
      <c r="R664" s="220"/>
      <c r="S664" s="220"/>
      <c r="T664" s="220"/>
      <c r="U664" s="220"/>
      <c r="V664" s="220"/>
      <c r="W664" s="220"/>
      <c r="X664" s="220"/>
      <c r="Y664" s="220"/>
      <c r="Z664" s="220"/>
      <c r="AA664" s="220"/>
      <c r="AB664" s="220"/>
      <c r="AC664" s="220"/>
      <c r="AD664" s="220"/>
      <c r="AE664" s="220"/>
      <c r="AF664" s="220"/>
      <c r="AG664" s="220"/>
      <c r="AH664" s="220"/>
      <c r="AI664" s="220"/>
      <c r="AJ664" s="220"/>
      <c r="AK664" s="220"/>
      <c r="AL664" s="220"/>
    </row>
    <row r="665" spans="1:38" ht="0" hidden="1" customHeight="1" x14ac:dyDescent="0.3">
      <c r="A665" s="220"/>
      <c r="B665" s="220"/>
      <c r="C665" s="220"/>
      <c r="D665" s="220"/>
      <c r="E665" s="220"/>
      <c r="F665" s="220"/>
      <c r="G665" s="220"/>
      <c r="H665" s="220"/>
      <c r="I665" s="220"/>
      <c r="J665" s="220"/>
      <c r="K665" s="220"/>
      <c r="L665" s="220"/>
      <c r="M665" s="220"/>
      <c r="N665" s="220"/>
      <c r="O665" s="220"/>
      <c r="P665" s="220"/>
      <c r="Q665" s="220"/>
      <c r="R665" s="220"/>
      <c r="S665" s="220"/>
      <c r="T665" s="220"/>
      <c r="U665" s="220"/>
      <c r="V665" s="220"/>
      <c r="W665" s="220"/>
      <c r="X665" s="220"/>
      <c r="Y665" s="220"/>
      <c r="Z665" s="220"/>
      <c r="AA665" s="220"/>
      <c r="AB665" s="220"/>
      <c r="AC665" s="220"/>
      <c r="AD665" s="220"/>
      <c r="AE665" s="220"/>
      <c r="AF665" s="220"/>
      <c r="AG665" s="220"/>
      <c r="AH665" s="220"/>
      <c r="AI665" s="220"/>
      <c r="AJ665" s="220"/>
      <c r="AK665" s="220"/>
      <c r="AL665" s="220"/>
    </row>
    <row r="666" spans="1:38" ht="0" hidden="1" customHeight="1" x14ac:dyDescent="0.3">
      <c r="A666" s="220"/>
      <c r="B666" s="220"/>
      <c r="C666" s="220"/>
      <c r="D666" s="220"/>
      <c r="E666" s="220"/>
      <c r="F666" s="220"/>
      <c r="G666" s="220"/>
      <c r="H666" s="220"/>
      <c r="I666" s="220"/>
      <c r="J666" s="220"/>
      <c r="K666" s="220"/>
      <c r="L666" s="220"/>
      <c r="M666" s="220"/>
      <c r="N666" s="220"/>
      <c r="O666" s="220"/>
      <c r="P666" s="220"/>
      <c r="Q666" s="220"/>
      <c r="R666" s="220"/>
      <c r="S666" s="220"/>
      <c r="T666" s="220"/>
      <c r="U666" s="220"/>
      <c r="V666" s="220"/>
      <c r="W666" s="220"/>
      <c r="X666" s="220"/>
      <c r="Y666" s="220"/>
      <c r="Z666" s="220"/>
      <c r="AA666" s="220"/>
      <c r="AB666" s="220"/>
      <c r="AC666" s="220"/>
      <c r="AD666" s="220"/>
      <c r="AE666" s="220"/>
      <c r="AF666" s="220"/>
      <c r="AG666" s="220"/>
      <c r="AH666" s="220"/>
      <c r="AI666" s="220"/>
      <c r="AJ666" s="220"/>
      <c r="AK666" s="220"/>
      <c r="AL666" s="220"/>
    </row>
    <row r="667" spans="1:38" ht="0" hidden="1" customHeight="1" x14ac:dyDescent="0.3">
      <c r="A667" s="220"/>
      <c r="B667" s="220"/>
      <c r="C667" s="220"/>
      <c r="D667" s="220"/>
      <c r="E667" s="220"/>
      <c r="F667" s="220"/>
      <c r="G667" s="220"/>
      <c r="H667" s="220"/>
      <c r="I667" s="220"/>
      <c r="J667" s="220"/>
      <c r="K667" s="220"/>
      <c r="L667" s="220"/>
      <c r="M667" s="220"/>
      <c r="N667" s="220"/>
      <c r="O667" s="220"/>
      <c r="P667" s="220"/>
      <c r="Q667" s="220"/>
      <c r="R667" s="220"/>
      <c r="S667" s="220"/>
      <c r="T667" s="220"/>
      <c r="U667" s="220"/>
      <c r="V667" s="220"/>
      <c r="W667" s="220"/>
      <c r="X667" s="220"/>
      <c r="Y667" s="220"/>
      <c r="Z667" s="220"/>
      <c r="AA667" s="220"/>
      <c r="AB667" s="220"/>
      <c r="AC667" s="220"/>
      <c r="AD667" s="220"/>
      <c r="AE667" s="220"/>
      <c r="AF667" s="220"/>
      <c r="AG667" s="220"/>
      <c r="AH667" s="220"/>
      <c r="AI667" s="220"/>
      <c r="AJ667" s="220"/>
      <c r="AK667" s="220"/>
      <c r="AL667" s="220"/>
    </row>
    <row r="668" spans="1:38" ht="0" hidden="1" customHeight="1" x14ac:dyDescent="0.3">
      <c r="A668" s="220"/>
      <c r="B668" s="220"/>
      <c r="C668" s="220"/>
      <c r="D668" s="220"/>
      <c r="E668" s="220"/>
      <c r="F668" s="220"/>
      <c r="G668" s="220"/>
      <c r="H668" s="220"/>
      <c r="I668" s="220"/>
      <c r="J668" s="220"/>
      <c r="K668" s="220"/>
      <c r="L668" s="220"/>
      <c r="M668" s="220"/>
      <c r="N668" s="220"/>
      <c r="O668" s="220"/>
      <c r="P668" s="220"/>
      <c r="Q668" s="220"/>
      <c r="R668" s="220"/>
      <c r="S668" s="220"/>
      <c r="T668" s="220"/>
      <c r="U668" s="220"/>
      <c r="V668" s="220"/>
      <c r="W668" s="220"/>
      <c r="X668" s="220"/>
      <c r="Y668" s="220"/>
      <c r="Z668" s="220"/>
      <c r="AA668" s="220"/>
      <c r="AB668" s="220"/>
      <c r="AC668" s="220"/>
      <c r="AD668" s="220"/>
      <c r="AE668" s="220"/>
      <c r="AF668" s="220"/>
      <c r="AG668" s="220"/>
      <c r="AH668" s="220"/>
      <c r="AI668" s="220"/>
      <c r="AJ668" s="220"/>
      <c r="AK668" s="220"/>
      <c r="AL668" s="220"/>
    </row>
    <row r="669" spans="1:38" ht="0" hidden="1" customHeight="1" x14ac:dyDescent="0.3">
      <c r="A669" s="220"/>
      <c r="B669" s="220"/>
      <c r="C669" s="220"/>
      <c r="D669" s="220"/>
      <c r="E669" s="220"/>
      <c r="F669" s="220"/>
      <c r="G669" s="220"/>
      <c r="H669" s="220"/>
      <c r="I669" s="220"/>
      <c r="J669" s="220"/>
      <c r="K669" s="220"/>
      <c r="L669" s="220"/>
      <c r="M669" s="220"/>
      <c r="N669" s="220"/>
      <c r="O669" s="220"/>
      <c r="P669" s="220"/>
      <c r="Q669" s="220"/>
      <c r="R669" s="220"/>
      <c r="S669" s="220"/>
      <c r="T669" s="220"/>
      <c r="U669" s="220"/>
      <c r="V669" s="220"/>
      <c r="W669" s="220"/>
      <c r="X669" s="220"/>
      <c r="Y669" s="220"/>
      <c r="Z669" s="220"/>
      <c r="AA669" s="220"/>
      <c r="AB669" s="220"/>
      <c r="AC669" s="220"/>
      <c r="AD669" s="220"/>
      <c r="AE669" s="220"/>
      <c r="AF669" s="220"/>
      <c r="AG669" s="220"/>
      <c r="AH669" s="220"/>
      <c r="AI669" s="220"/>
      <c r="AJ669" s="220"/>
      <c r="AK669" s="220"/>
      <c r="AL669" s="220"/>
    </row>
    <row r="670" spans="1:38" ht="0" hidden="1" customHeight="1" x14ac:dyDescent="0.3">
      <c r="A670" s="220"/>
      <c r="B670" s="220"/>
      <c r="C670" s="220"/>
      <c r="D670" s="220"/>
      <c r="E670" s="220"/>
      <c r="F670" s="220"/>
      <c r="G670" s="220"/>
      <c r="H670" s="220"/>
      <c r="I670" s="220"/>
      <c r="J670" s="220"/>
      <c r="K670" s="220"/>
      <c r="L670" s="220"/>
      <c r="M670" s="220"/>
      <c r="N670" s="220"/>
      <c r="O670" s="220"/>
      <c r="P670" s="220"/>
      <c r="Q670" s="220"/>
      <c r="R670" s="220"/>
      <c r="S670" s="220"/>
      <c r="T670" s="220"/>
      <c r="U670" s="220"/>
      <c r="V670" s="220"/>
      <c r="W670" s="220"/>
      <c r="X670" s="220"/>
      <c r="Y670" s="220"/>
      <c r="Z670" s="220"/>
      <c r="AA670" s="220"/>
      <c r="AB670" s="220"/>
      <c r="AC670" s="220"/>
      <c r="AD670" s="220"/>
      <c r="AE670" s="220"/>
      <c r="AF670" s="220"/>
      <c r="AG670" s="220"/>
      <c r="AH670" s="220"/>
      <c r="AI670" s="220"/>
      <c r="AJ670" s="220"/>
      <c r="AK670" s="220"/>
      <c r="AL670" s="220"/>
    </row>
    <row r="671" spans="1:38" ht="0" hidden="1" customHeight="1" x14ac:dyDescent="0.3">
      <c r="A671" s="220"/>
      <c r="B671" s="220"/>
      <c r="C671" s="220"/>
      <c r="D671" s="220"/>
      <c r="E671" s="220"/>
      <c r="F671" s="220"/>
      <c r="G671" s="220"/>
      <c r="H671" s="220"/>
      <c r="I671" s="220"/>
      <c r="J671" s="220"/>
      <c r="K671" s="220"/>
      <c r="L671" s="220"/>
      <c r="M671" s="220"/>
      <c r="N671" s="220"/>
      <c r="O671" s="220"/>
      <c r="P671" s="220"/>
      <c r="Q671" s="220"/>
      <c r="R671" s="220"/>
      <c r="S671" s="220"/>
      <c r="T671" s="220"/>
      <c r="U671" s="220"/>
      <c r="V671" s="220"/>
      <c r="W671" s="220"/>
      <c r="X671" s="220"/>
      <c r="Y671" s="220"/>
      <c r="Z671" s="220"/>
      <c r="AA671" s="220"/>
      <c r="AB671" s="220"/>
      <c r="AC671" s="220"/>
      <c r="AD671" s="220"/>
      <c r="AE671" s="220"/>
      <c r="AF671" s="220"/>
      <c r="AG671" s="220"/>
      <c r="AH671" s="220"/>
      <c r="AI671" s="220"/>
      <c r="AJ671" s="220"/>
      <c r="AK671" s="220"/>
      <c r="AL671" s="220"/>
    </row>
    <row r="672" spans="1:38" ht="0" hidden="1" customHeight="1" x14ac:dyDescent="0.3">
      <c r="A672" s="220"/>
      <c r="B672" s="220"/>
      <c r="C672" s="220"/>
      <c r="D672" s="220"/>
      <c r="E672" s="220"/>
      <c r="F672" s="220"/>
      <c r="G672" s="220"/>
      <c r="H672" s="220"/>
      <c r="I672" s="220"/>
      <c r="J672" s="220"/>
      <c r="K672" s="220"/>
      <c r="L672" s="220"/>
      <c r="M672" s="220"/>
      <c r="N672" s="220"/>
      <c r="O672" s="220"/>
      <c r="P672" s="220"/>
      <c r="Q672" s="220"/>
      <c r="R672" s="220"/>
      <c r="S672" s="220"/>
      <c r="T672" s="220"/>
      <c r="U672" s="220"/>
      <c r="V672" s="220"/>
      <c r="W672" s="220"/>
      <c r="X672" s="220"/>
      <c r="Y672" s="220"/>
      <c r="Z672" s="220"/>
      <c r="AA672" s="220"/>
      <c r="AB672" s="220"/>
      <c r="AC672" s="220"/>
      <c r="AD672" s="220"/>
      <c r="AE672" s="220"/>
      <c r="AF672" s="220"/>
      <c r="AG672" s="220"/>
      <c r="AH672" s="220"/>
      <c r="AI672" s="220"/>
      <c r="AJ672" s="220"/>
      <c r="AK672" s="220"/>
      <c r="AL672" s="220"/>
    </row>
    <row r="673" spans="1:38" ht="0" hidden="1" customHeight="1" x14ac:dyDescent="0.3">
      <c r="A673" s="220"/>
      <c r="B673" s="220"/>
      <c r="C673" s="220"/>
      <c r="D673" s="220"/>
      <c r="E673" s="220"/>
      <c r="F673" s="220"/>
      <c r="G673" s="220"/>
      <c r="H673" s="220"/>
      <c r="I673" s="220"/>
      <c r="J673" s="220"/>
      <c r="K673" s="220"/>
      <c r="L673" s="220"/>
      <c r="M673" s="220"/>
      <c r="N673" s="220"/>
      <c r="O673" s="220"/>
      <c r="P673" s="220"/>
      <c r="Q673" s="220"/>
      <c r="R673" s="220"/>
      <c r="S673" s="220"/>
      <c r="T673" s="220"/>
      <c r="U673" s="220"/>
      <c r="V673" s="220"/>
      <c r="W673" s="220"/>
      <c r="X673" s="220"/>
      <c r="Y673" s="220"/>
      <c r="Z673" s="220"/>
      <c r="AA673" s="220"/>
      <c r="AB673" s="220"/>
      <c r="AC673" s="220"/>
      <c r="AD673" s="220"/>
      <c r="AE673" s="220"/>
      <c r="AF673" s="220"/>
      <c r="AG673" s="220"/>
      <c r="AH673" s="220"/>
      <c r="AI673" s="220"/>
      <c r="AJ673" s="220"/>
      <c r="AK673" s="220"/>
      <c r="AL673" s="220"/>
    </row>
    <row r="674" spans="1:38" ht="0" hidden="1" customHeight="1" x14ac:dyDescent="0.3">
      <c r="A674" s="220"/>
      <c r="B674" s="220"/>
      <c r="C674" s="220"/>
      <c r="D674" s="220"/>
      <c r="E674" s="220"/>
      <c r="F674" s="220"/>
      <c r="G674" s="220"/>
      <c r="H674" s="220"/>
      <c r="I674" s="220"/>
      <c r="J674" s="220"/>
      <c r="K674" s="220"/>
      <c r="L674" s="220"/>
      <c r="M674" s="220"/>
      <c r="N674" s="220"/>
      <c r="O674" s="220"/>
      <c r="P674" s="220"/>
      <c r="Q674" s="220"/>
      <c r="R674" s="220"/>
      <c r="S674" s="220"/>
      <c r="T674" s="220"/>
      <c r="U674" s="220"/>
      <c r="V674" s="220"/>
      <c r="W674" s="220"/>
      <c r="X674" s="220"/>
      <c r="Y674" s="220"/>
      <c r="Z674" s="220"/>
      <c r="AA674" s="220"/>
      <c r="AB674" s="220"/>
      <c r="AC674" s="220"/>
      <c r="AD674" s="220"/>
      <c r="AE674" s="220"/>
      <c r="AF674" s="220"/>
      <c r="AG674" s="220"/>
      <c r="AH674" s="220"/>
      <c r="AI674" s="220"/>
      <c r="AJ674" s="220"/>
      <c r="AK674" s="220"/>
      <c r="AL674" s="220"/>
    </row>
    <row r="675" spans="1:38" ht="0" hidden="1" customHeight="1" x14ac:dyDescent="0.3">
      <c r="A675" s="220"/>
      <c r="B675" s="220"/>
      <c r="C675" s="220"/>
      <c r="D675" s="220"/>
      <c r="E675" s="220"/>
      <c r="F675" s="220"/>
      <c r="G675" s="220"/>
      <c r="H675" s="220"/>
      <c r="I675" s="220"/>
      <c r="J675" s="220"/>
      <c r="K675" s="220"/>
      <c r="L675" s="220"/>
      <c r="M675" s="220"/>
      <c r="N675" s="220"/>
      <c r="O675" s="220"/>
      <c r="P675" s="220"/>
      <c r="Q675" s="220"/>
      <c r="R675" s="220"/>
      <c r="S675" s="220"/>
      <c r="T675" s="220"/>
      <c r="U675" s="220"/>
      <c r="V675" s="220"/>
      <c r="W675" s="220"/>
      <c r="X675" s="220"/>
      <c r="Y675" s="220"/>
      <c r="Z675" s="220"/>
      <c r="AA675" s="220"/>
      <c r="AB675" s="220"/>
      <c r="AC675" s="220"/>
      <c r="AD675" s="220"/>
      <c r="AE675" s="220"/>
      <c r="AF675" s="220"/>
      <c r="AG675" s="220"/>
      <c r="AH675" s="220"/>
      <c r="AI675" s="220"/>
      <c r="AJ675" s="220"/>
      <c r="AK675" s="220"/>
      <c r="AL675" s="220"/>
    </row>
    <row r="676" spans="1:38" ht="0" hidden="1" customHeight="1" x14ac:dyDescent="0.3">
      <c r="A676" s="220"/>
      <c r="B676" s="220"/>
      <c r="C676" s="220"/>
      <c r="D676" s="220"/>
      <c r="E676" s="220"/>
      <c r="F676" s="220"/>
      <c r="G676" s="220"/>
      <c r="H676" s="220"/>
      <c r="I676" s="220"/>
      <c r="J676" s="220"/>
      <c r="K676" s="220"/>
      <c r="L676" s="220"/>
      <c r="M676" s="220"/>
      <c r="N676" s="220"/>
      <c r="O676" s="220"/>
      <c r="P676" s="220"/>
      <c r="Q676" s="220"/>
      <c r="R676" s="220"/>
      <c r="S676" s="220"/>
      <c r="T676" s="220"/>
      <c r="U676" s="220"/>
      <c r="V676" s="220"/>
      <c r="W676" s="220"/>
      <c r="X676" s="220"/>
      <c r="Y676" s="220"/>
      <c r="Z676" s="220"/>
      <c r="AA676" s="220"/>
      <c r="AB676" s="220"/>
      <c r="AC676" s="220"/>
      <c r="AD676" s="220"/>
      <c r="AE676" s="220"/>
      <c r="AF676" s="220"/>
      <c r="AG676" s="220"/>
      <c r="AH676" s="220"/>
      <c r="AI676" s="220"/>
      <c r="AJ676" s="220"/>
      <c r="AK676" s="220"/>
      <c r="AL676" s="220"/>
    </row>
    <row r="677" spans="1:38" ht="0" hidden="1" customHeight="1" x14ac:dyDescent="0.3">
      <c r="A677" s="220"/>
      <c r="B677" s="220"/>
      <c r="C677" s="220"/>
      <c r="D677" s="220"/>
      <c r="E677" s="220"/>
      <c r="F677" s="220"/>
      <c r="G677" s="220"/>
      <c r="H677" s="220"/>
      <c r="I677" s="220"/>
      <c r="J677" s="220"/>
      <c r="K677" s="220"/>
      <c r="L677" s="220"/>
      <c r="M677" s="220"/>
      <c r="N677" s="220"/>
      <c r="O677" s="220"/>
      <c r="P677" s="220"/>
      <c r="Q677" s="220"/>
      <c r="R677" s="220"/>
      <c r="S677" s="220"/>
      <c r="T677" s="220"/>
      <c r="U677" s="220"/>
      <c r="V677" s="220"/>
      <c r="W677" s="220"/>
      <c r="X677" s="220"/>
      <c r="Y677" s="220"/>
      <c r="Z677" s="220"/>
      <c r="AA677" s="220"/>
      <c r="AB677" s="220"/>
      <c r="AC677" s="220"/>
      <c r="AD677" s="220"/>
      <c r="AE677" s="220"/>
      <c r="AF677" s="220"/>
      <c r="AG677" s="220"/>
      <c r="AH677" s="220"/>
      <c r="AI677" s="220"/>
      <c r="AJ677" s="220"/>
      <c r="AK677" s="220"/>
      <c r="AL677" s="220"/>
    </row>
    <row r="678" spans="1:38" ht="0" hidden="1" customHeight="1" x14ac:dyDescent="0.3">
      <c r="A678" s="220"/>
      <c r="B678" s="220"/>
      <c r="C678" s="220"/>
      <c r="D678" s="220"/>
      <c r="E678" s="220"/>
      <c r="F678" s="220"/>
      <c r="G678" s="220"/>
      <c r="H678" s="220"/>
      <c r="I678" s="220"/>
      <c r="J678" s="220"/>
      <c r="K678" s="220"/>
      <c r="L678" s="220"/>
      <c r="M678" s="220"/>
      <c r="N678" s="220"/>
      <c r="O678" s="220"/>
      <c r="P678" s="220"/>
      <c r="Q678" s="220"/>
      <c r="R678" s="220"/>
      <c r="S678" s="220"/>
      <c r="T678" s="220"/>
      <c r="U678" s="220"/>
      <c r="V678" s="220"/>
      <c r="W678" s="220"/>
      <c r="X678" s="220"/>
      <c r="Y678" s="220"/>
      <c r="Z678" s="220"/>
      <c r="AA678" s="220"/>
      <c r="AB678" s="220"/>
      <c r="AC678" s="220"/>
      <c r="AD678" s="220"/>
      <c r="AE678" s="220"/>
      <c r="AF678" s="220"/>
      <c r="AG678" s="220"/>
      <c r="AH678" s="220"/>
      <c r="AI678" s="220"/>
      <c r="AJ678" s="220"/>
      <c r="AK678" s="220"/>
      <c r="AL678" s="220"/>
    </row>
    <row r="679" spans="1:38" ht="0" hidden="1" customHeight="1" x14ac:dyDescent="0.3">
      <c r="A679" s="220"/>
      <c r="B679" s="220"/>
      <c r="C679" s="220"/>
      <c r="D679" s="220"/>
      <c r="E679" s="220"/>
      <c r="F679" s="220"/>
      <c r="G679" s="220"/>
      <c r="H679" s="220"/>
      <c r="I679" s="220"/>
      <c r="J679" s="220"/>
      <c r="K679" s="220"/>
      <c r="L679" s="220"/>
      <c r="M679" s="220"/>
      <c r="N679" s="220"/>
      <c r="O679" s="220"/>
      <c r="P679" s="220"/>
      <c r="Q679" s="220"/>
      <c r="R679" s="220"/>
      <c r="S679" s="220"/>
      <c r="T679" s="220"/>
      <c r="U679" s="220"/>
      <c r="V679" s="220"/>
      <c r="W679" s="220"/>
      <c r="X679" s="220"/>
      <c r="Y679" s="220"/>
      <c r="Z679" s="220"/>
      <c r="AA679" s="220"/>
      <c r="AB679" s="220"/>
      <c r="AC679" s="220"/>
      <c r="AD679" s="220"/>
      <c r="AE679" s="220"/>
      <c r="AF679" s="220"/>
      <c r="AG679" s="220"/>
      <c r="AH679" s="220"/>
      <c r="AI679" s="220"/>
      <c r="AJ679" s="220"/>
      <c r="AK679" s="220"/>
      <c r="AL679" s="220"/>
    </row>
  </sheetData>
  <sheetProtection formatCells="0"/>
  <mergeCells count="5">
    <mergeCell ref="C2:D2"/>
    <mergeCell ref="C3:D3"/>
    <mergeCell ref="C4:D4"/>
    <mergeCell ref="C5:D5"/>
    <mergeCell ref="R9:AL9"/>
  </mergeCells>
  <pageMargins left="0.55118110236220474" right="0.31496062992125984" top="0.55118110236220474" bottom="1.0629921259842521" header="0.51181102362204722" footer="0.51181102362204722"/>
  <pageSetup paperSize="9"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23"/>
  <sheetViews>
    <sheetView zoomScale="75" zoomScaleNormal="75" zoomScaleSheetLayoutView="82" workbookViewId="0">
      <selection activeCell="A8" sqref="A8:B11"/>
    </sheetView>
  </sheetViews>
  <sheetFormatPr defaultColWidth="9" defaultRowHeight="18.75" x14ac:dyDescent="0.3"/>
  <cols>
    <col min="1" max="1" width="16" style="162" customWidth="1"/>
    <col min="2" max="2" width="28.140625" style="162" customWidth="1"/>
    <col min="3" max="3" width="22.28515625" style="162" customWidth="1"/>
    <col min="4" max="4" width="20.28515625" style="162" customWidth="1"/>
    <col min="5" max="5" width="15.140625" style="162" customWidth="1"/>
    <col min="6" max="6" width="16.5703125" style="162" customWidth="1"/>
    <col min="7" max="7" width="13" style="162" customWidth="1"/>
    <col min="8" max="8" width="8" style="162" customWidth="1"/>
    <col min="9" max="9" width="9.140625" style="162" customWidth="1"/>
    <col min="10" max="10" width="14" style="162" customWidth="1"/>
    <col min="11" max="38" width="3.85546875" style="162" customWidth="1"/>
    <col min="39" max="256" width="9" style="162"/>
    <col min="257" max="257" width="29.5703125" style="162" customWidth="1"/>
    <col min="258" max="258" width="18.7109375" style="162" customWidth="1"/>
    <col min="259" max="259" width="26" style="162" customWidth="1"/>
    <col min="260" max="260" width="9" style="162"/>
    <col min="261" max="261" width="16.5703125" style="162" customWidth="1"/>
    <col min="262" max="262" width="15.140625" style="162" customWidth="1"/>
    <col min="263" max="264" width="9.140625" style="162" customWidth="1"/>
    <col min="265" max="265" width="16.140625" style="162" customWidth="1"/>
    <col min="266" max="288" width="3.85546875" style="162" customWidth="1"/>
    <col min="289" max="512" width="9" style="162"/>
    <col min="513" max="513" width="29.5703125" style="162" customWidth="1"/>
    <col min="514" max="514" width="18.7109375" style="162" customWidth="1"/>
    <col min="515" max="515" width="26" style="162" customWidth="1"/>
    <col min="516" max="516" width="9" style="162"/>
    <col min="517" max="517" width="16.5703125" style="162" customWidth="1"/>
    <col min="518" max="518" width="15.140625" style="162" customWidth="1"/>
    <col min="519" max="520" width="9.140625" style="162" customWidth="1"/>
    <col min="521" max="521" width="16.140625" style="162" customWidth="1"/>
    <col min="522" max="544" width="3.85546875" style="162" customWidth="1"/>
    <col min="545" max="768" width="9" style="162"/>
    <col min="769" max="769" width="29.5703125" style="162" customWidth="1"/>
    <col min="770" max="770" width="18.7109375" style="162" customWidth="1"/>
    <col min="771" max="771" width="26" style="162" customWidth="1"/>
    <col min="772" max="772" width="9" style="162"/>
    <col min="773" max="773" width="16.5703125" style="162" customWidth="1"/>
    <col min="774" max="774" width="15.140625" style="162" customWidth="1"/>
    <col min="775" max="776" width="9.140625" style="162" customWidth="1"/>
    <col min="777" max="777" width="16.140625" style="162" customWidth="1"/>
    <col min="778" max="800" width="3.85546875" style="162" customWidth="1"/>
    <col min="801" max="1024" width="9" style="162"/>
    <col min="1025" max="1025" width="29.5703125" style="162" customWidth="1"/>
    <col min="1026" max="1026" width="18.7109375" style="162" customWidth="1"/>
    <col min="1027" max="1027" width="26" style="162" customWidth="1"/>
    <col min="1028" max="1028" width="9" style="162"/>
    <col min="1029" max="1029" width="16.5703125" style="162" customWidth="1"/>
    <col min="1030" max="1030" width="15.140625" style="162" customWidth="1"/>
    <col min="1031" max="1032" width="9.140625" style="162" customWidth="1"/>
    <col min="1033" max="1033" width="16.140625" style="162" customWidth="1"/>
    <col min="1034" max="1056" width="3.85546875" style="162" customWidth="1"/>
    <col min="1057" max="1280" width="9" style="162"/>
    <col min="1281" max="1281" width="29.5703125" style="162" customWidth="1"/>
    <col min="1282" max="1282" width="18.7109375" style="162" customWidth="1"/>
    <col min="1283" max="1283" width="26" style="162" customWidth="1"/>
    <col min="1284" max="1284" width="9" style="162"/>
    <col min="1285" max="1285" width="16.5703125" style="162" customWidth="1"/>
    <col min="1286" max="1286" width="15.140625" style="162" customWidth="1"/>
    <col min="1287" max="1288" width="9.140625" style="162" customWidth="1"/>
    <col min="1289" max="1289" width="16.140625" style="162" customWidth="1"/>
    <col min="1290" max="1312" width="3.85546875" style="162" customWidth="1"/>
    <col min="1313" max="1536" width="9" style="162"/>
    <col min="1537" max="1537" width="29.5703125" style="162" customWidth="1"/>
    <col min="1538" max="1538" width="18.7109375" style="162" customWidth="1"/>
    <col min="1539" max="1539" width="26" style="162" customWidth="1"/>
    <col min="1540" max="1540" width="9" style="162"/>
    <col min="1541" max="1541" width="16.5703125" style="162" customWidth="1"/>
    <col min="1542" max="1542" width="15.140625" style="162" customWidth="1"/>
    <col min="1543" max="1544" width="9.140625" style="162" customWidth="1"/>
    <col min="1545" max="1545" width="16.140625" style="162" customWidth="1"/>
    <col min="1546" max="1568" width="3.85546875" style="162" customWidth="1"/>
    <col min="1569" max="1792" width="9" style="162"/>
    <col min="1793" max="1793" width="29.5703125" style="162" customWidth="1"/>
    <col min="1794" max="1794" width="18.7109375" style="162" customWidth="1"/>
    <col min="1795" max="1795" width="26" style="162" customWidth="1"/>
    <col min="1796" max="1796" width="9" style="162"/>
    <col min="1797" max="1797" width="16.5703125" style="162" customWidth="1"/>
    <col min="1798" max="1798" width="15.140625" style="162" customWidth="1"/>
    <col min="1799" max="1800" width="9.140625" style="162" customWidth="1"/>
    <col min="1801" max="1801" width="16.140625" style="162" customWidth="1"/>
    <col min="1802" max="1824" width="3.85546875" style="162" customWidth="1"/>
    <col min="1825" max="2048" width="9" style="162"/>
    <col min="2049" max="2049" width="29.5703125" style="162" customWidth="1"/>
    <col min="2050" max="2050" width="18.7109375" style="162" customWidth="1"/>
    <col min="2051" max="2051" width="26" style="162" customWidth="1"/>
    <col min="2052" max="2052" width="9" style="162"/>
    <col min="2053" max="2053" width="16.5703125" style="162" customWidth="1"/>
    <col min="2054" max="2054" width="15.140625" style="162" customWidth="1"/>
    <col min="2055" max="2056" width="9.140625" style="162" customWidth="1"/>
    <col min="2057" max="2057" width="16.140625" style="162" customWidth="1"/>
    <col min="2058" max="2080" width="3.85546875" style="162" customWidth="1"/>
    <col min="2081" max="2304" width="9" style="162"/>
    <col min="2305" max="2305" width="29.5703125" style="162" customWidth="1"/>
    <col min="2306" max="2306" width="18.7109375" style="162" customWidth="1"/>
    <col min="2307" max="2307" width="26" style="162" customWidth="1"/>
    <col min="2308" max="2308" width="9" style="162"/>
    <col min="2309" max="2309" width="16.5703125" style="162" customWidth="1"/>
    <col min="2310" max="2310" width="15.140625" style="162" customWidth="1"/>
    <col min="2311" max="2312" width="9.140625" style="162" customWidth="1"/>
    <col min="2313" max="2313" width="16.140625" style="162" customWidth="1"/>
    <col min="2314" max="2336" width="3.85546875" style="162" customWidth="1"/>
    <col min="2337" max="2560" width="9" style="162"/>
    <col min="2561" max="2561" width="29.5703125" style="162" customWidth="1"/>
    <col min="2562" max="2562" width="18.7109375" style="162" customWidth="1"/>
    <col min="2563" max="2563" width="26" style="162" customWidth="1"/>
    <col min="2564" max="2564" width="9" style="162"/>
    <col min="2565" max="2565" width="16.5703125" style="162" customWidth="1"/>
    <col min="2566" max="2566" width="15.140625" style="162" customWidth="1"/>
    <col min="2567" max="2568" width="9.140625" style="162" customWidth="1"/>
    <col min="2569" max="2569" width="16.140625" style="162" customWidth="1"/>
    <col min="2570" max="2592" width="3.85546875" style="162" customWidth="1"/>
    <col min="2593" max="2816" width="9" style="162"/>
    <col min="2817" max="2817" width="29.5703125" style="162" customWidth="1"/>
    <col min="2818" max="2818" width="18.7109375" style="162" customWidth="1"/>
    <col min="2819" max="2819" width="26" style="162" customWidth="1"/>
    <col min="2820" max="2820" width="9" style="162"/>
    <col min="2821" max="2821" width="16.5703125" style="162" customWidth="1"/>
    <col min="2822" max="2822" width="15.140625" style="162" customWidth="1"/>
    <col min="2823" max="2824" width="9.140625" style="162" customWidth="1"/>
    <col min="2825" max="2825" width="16.140625" style="162" customWidth="1"/>
    <col min="2826" max="2848" width="3.85546875" style="162" customWidth="1"/>
    <col min="2849" max="3072" width="9" style="162"/>
    <col min="3073" max="3073" width="29.5703125" style="162" customWidth="1"/>
    <col min="3074" max="3074" width="18.7109375" style="162" customWidth="1"/>
    <col min="3075" max="3075" width="26" style="162" customWidth="1"/>
    <col min="3076" max="3076" width="9" style="162"/>
    <col min="3077" max="3077" width="16.5703125" style="162" customWidth="1"/>
    <col min="3078" max="3078" width="15.140625" style="162" customWidth="1"/>
    <col min="3079" max="3080" width="9.140625" style="162" customWidth="1"/>
    <col min="3081" max="3081" width="16.140625" style="162" customWidth="1"/>
    <col min="3082" max="3104" width="3.85546875" style="162" customWidth="1"/>
    <col min="3105" max="3328" width="9" style="162"/>
    <col min="3329" max="3329" width="29.5703125" style="162" customWidth="1"/>
    <col min="3330" max="3330" width="18.7109375" style="162" customWidth="1"/>
    <col min="3331" max="3331" width="26" style="162" customWidth="1"/>
    <col min="3332" max="3332" width="9" style="162"/>
    <col min="3333" max="3333" width="16.5703125" style="162" customWidth="1"/>
    <col min="3334" max="3334" width="15.140625" style="162" customWidth="1"/>
    <col min="3335" max="3336" width="9.140625" style="162" customWidth="1"/>
    <col min="3337" max="3337" width="16.140625" style="162" customWidth="1"/>
    <col min="3338" max="3360" width="3.85546875" style="162" customWidth="1"/>
    <col min="3361" max="3584" width="9" style="162"/>
    <col min="3585" max="3585" width="29.5703125" style="162" customWidth="1"/>
    <col min="3586" max="3586" width="18.7109375" style="162" customWidth="1"/>
    <col min="3587" max="3587" width="26" style="162" customWidth="1"/>
    <col min="3588" max="3588" width="9" style="162"/>
    <col min="3589" max="3589" width="16.5703125" style="162" customWidth="1"/>
    <col min="3590" max="3590" width="15.140625" style="162" customWidth="1"/>
    <col min="3591" max="3592" width="9.140625" style="162" customWidth="1"/>
    <col min="3593" max="3593" width="16.140625" style="162" customWidth="1"/>
    <col min="3594" max="3616" width="3.85546875" style="162" customWidth="1"/>
    <col min="3617" max="3840" width="9" style="162"/>
    <col min="3841" max="3841" width="29.5703125" style="162" customWidth="1"/>
    <col min="3842" max="3842" width="18.7109375" style="162" customWidth="1"/>
    <col min="3843" max="3843" width="26" style="162" customWidth="1"/>
    <col min="3844" max="3844" width="9" style="162"/>
    <col min="3845" max="3845" width="16.5703125" style="162" customWidth="1"/>
    <col min="3846" max="3846" width="15.140625" style="162" customWidth="1"/>
    <col min="3847" max="3848" width="9.140625" style="162" customWidth="1"/>
    <col min="3849" max="3849" width="16.140625" style="162" customWidth="1"/>
    <col min="3850" max="3872" width="3.85546875" style="162" customWidth="1"/>
    <col min="3873" max="4096" width="9" style="162"/>
    <col min="4097" max="4097" width="29.5703125" style="162" customWidth="1"/>
    <col min="4098" max="4098" width="18.7109375" style="162" customWidth="1"/>
    <col min="4099" max="4099" width="26" style="162" customWidth="1"/>
    <col min="4100" max="4100" width="9" style="162"/>
    <col min="4101" max="4101" width="16.5703125" style="162" customWidth="1"/>
    <col min="4102" max="4102" width="15.140625" style="162" customWidth="1"/>
    <col min="4103" max="4104" width="9.140625" style="162" customWidth="1"/>
    <col min="4105" max="4105" width="16.140625" style="162" customWidth="1"/>
    <col min="4106" max="4128" width="3.85546875" style="162" customWidth="1"/>
    <col min="4129" max="4352" width="9" style="162"/>
    <col min="4353" max="4353" width="29.5703125" style="162" customWidth="1"/>
    <col min="4354" max="4354" width="18.7109375" style="162" customWidth="1"/>
    <col min="4355" max="4355" width="26" style="162" customWidth="1"/>
    <col min="4356" max="4356" width="9" style="162"/>
    <col min="4357" max="4357" width="16.5703125" style="162" customWidth="1"/>
    <col min="4358" max="4358" width="15.140625" style="162" customWidth="1"/>
    <col min="4359" max="4360" width="9.140625" style="162" customWidth="1"/>
    <col min="4361" max="4361" width="16.140625" style="162" customWidth="1"/>
    <col min="4362" max="4384" width="3.85546875" style="162" customWidth="1"/>
    <col min="4385" max="4608" width="9" style="162"/>
    <col min="4609" max="4609" width="29.5703125" style="162" customWidth="1"/>
    <col min="4610" max="4610" width="18.7109375" style="162" customWidth="1"/>
    <col min="4611" max="4611" width="26" style="162" customWidth="1"/>
    <col min="4612" max="4612" width="9" style="162"/>
    <col min="4613" max="4613" width="16.5703125" style="162" customWidth="1"/>
    <col min="4614" max="4614" width="15.140625" style="162" customWidth="1"/>
    <col min="4615" max="4616" width="9.140625" style="162" customWidth="1"/>
    <col min="4617" max="4617" width="16.140625" style="162" customWidth="1"/>
    <col min="4618" max="4640" width="3.85546875" style="162" customWidth="1"/>
    <col min="4641" max="4864" width="9" style="162"/>
    <col min="4865" max="4865" width="29.5703125" style="162" customWidth="1"/>
    <col min="4866" max="4866" width="18.7109375" style="162" customWidth="1"/>
    <col min="4867" max="4867" width="26" style="162" customWidth="1"/>
    <col min="4868" max="4868" width="9" style="162"/>
    <col min="4869" max="4869" width="16.5703125" style="162" customWidth="1"/>
    <col min="4870" max="4870" width="15.140625" style="162" customWidth="1"/>
    <col min="4871" max="4872" width="9.140625" style="162" customWidth="1"/>
    <col min="4873" max="4873" width="16.140625" style="162" customWidth="1"/>
    <col min="4874" max="4896" width="3.85546875" style="162" customWidth="1"/>
    <col min="4897" max="5120" width="9" style="162"/>
    <col min="5121" max="5121" width="29.5703125" style="162" customWidth="1"/>
    <col min="5122" max="5122" width="18.7109375" style="162" customWidth="1"/>
    <col min="5123" max="5123" width="26" style="162" customWidth="1"/>
    <col min="5124" max="5124" width="9" style="162"/>
    <col min="5125" max="5125" width="16.5703125" style="162" customWidth="1"/>
    <col min="5126" max="5126" width="15.140625" style="162" customWidth="1"/>
    <col min="5127" max="5128" width="9.140625" style="162" customWidth="1"/>
    <col min="5129" max="5129" width="16.140625" style="162" customWidth="1"/>
    <col min="5130" max="5152" width="3.85546875" style="162" customWidth="1"/>
    <col min="5153" max="5376" width="9" style="162"/>
    <col min="5377" max="5377" width="29.5703125" style="162" customWidth="1"/>
    <col min="5378" max="5378" width="18.7109375" style="162" customWidth="1"/>
    <col min="5379" max="5379" width="26" style="162" customWidth="1"/>
    <col min="5380" max="5380" width="9" style="162"/>
    <col min="5381" max="5381" width="16.5703125" style="162" customWidth="1"/>
    <col min="5382" max="5382" width="15.140625" style="162" customWidth="1"/>
    <col min="5383" max="5384" width="9.140625" style="162" customWidth="1"/>
    <col min="5385" max="5385" width="16.140625" style="162" customWidth="1"/>
    <col min="5386" max="5408" width="3.85546875" style="162" customWidth="1"/>
    <col min="5409" max="5632" width="9" style="162"/>
    <col min="5633" max="5633" width="29.5703125" style="162" customWidth="1"/>
    <col min="5634" max="5634" width="18.7109375" style="162" customWidth="1"/>
    <col min="5635" max="5635" width="26" style="162" customWidth="1"/>
    <col min="5636" max="5636" width="9" style="162"/>
    <col min="5637" max="5637" width="16.5703125" style="162" customWidth="1"/>
    <col min="5638" max="5638" width="15.140625" style="162" customWidth="1"/>
    <col min="5639" max="5640" width="9.140625" style="162" customWidth="1"/>
    <col min="5641" max="5641" width="16.140625" style="162" customWidth="1"/>
    <col min="5642" max="5664" width="3.85546875" style="162" customWidth="1"/>
    <col min="5665" max="5888" width="9" style="162"/>
    <col min="5889" max="5889" width="29.5703125" style="162" customWidth="1"/>
    <col min="5890" max="5890" width="18.7109375" style="162" customWidth="1"/>
    <col min="5891" max="5891" width="26" style="162" customWidth="1"/>
    <col min="5892" max="5892" width="9" style="162"/>
    <col min="5893" max="5893" width="16.5703125" style="162" customWidth="1"/>
    <col min="5894" max="5894" width="15.140625" style="162" customWidth="1"/>
    <col min="5895" max="5896" width="9.140625" style="162" customWidth="1"/>
    <col min="5897" max="5897" width="16.140625" style="162" customWidth="1"/>
    <col min="5898" max="5920" width="3.85546875" style="162" customWidth="1"/>
    <col min="5921" max="6144" width="9" style="162"/>
    <col min="6145" max="6145" width="29.5703125" style="162" customWidth="1"/>
    <col min="6146" max="6146" width="18.7109375" style="162" customWidth="1"/>
    <col min="6147" max="6147" width="26" style="162" customWidth="1"/>
    <col min="6148" max="6148" width="9" style="162"/>
    <col min="6149" max="6149" width="16.5703125" style="162" customWidth="1"/>
    <col min="6150" max="6150" width="15.140625" style="162" customWidth="1"/>
    <col min="6151" max="6152" width="9.140625" style="162" customWidth="1"/>
    <col min="6153" max="6153" width="16.140625" style="162" customWidth="1"/>
    <col min="6154" max="6176" width="3.85546875" style="162" customWidth="1"/>
    <col min="6177" max="6400" width="9" style="162"/>
    <col min="6401" max="6401" width="29.5703125" style="162" customWidth="1"/>
    <col min="6402" max="6402" width="18.7109375" style="162" customWidth="1"/>
    <col min="6403" max="6403" width="26" style="162" customWidth="1"/>
    <col min="6404" max="6404" width="9" style="162"/>
    <col min="6405" max="6405" width="16.5703125" style="162" customWidth="1"/>
    <col min="6406" max="6406" width="15.140625" style="162" customWidth="1"/>
    <col min="6407" max="6408" width="9.140625" style="162" customWidth="1"/>
    <col min="6409" max="6409" width="16.140625" style="162" customWidth="1"/>
    <col min="6410" max="6432" width="3.85546875" style="162" customWidth="1"/>
    <col min="6433" max="6656" width="9" style="162"/>
    <col min="6657" max="6657" width="29.5703125" style="162" customWidth="1"/>
    <col min="6658" max="6658" width="18.7109375" style="162" customWidth="1"/>
    <col min="6659" max="6659" width="26" style="162" customWidth="1"/>
    <col min="6660" max="6660" width="9" style="162"/>
    <col min="6661" max="6661" width="16.5703125" style="162" customWidth="1"/>
    <col min="6662" max="6662" width="15.140625" style="162" customWidth="1"/>
    <col min="6663" max="6664" width="9.140625" style="162" customWidth="1"/>
    <col min="6665" max="6665" width="16.140625" style="162" customWidth="1"/>
    <col min="6666" max="6688" width="3.85546875" style="162" customWidth="1"/>
    <col min="6689" max="6912" width="9" style="162"/>
    <col min="6913" max="6913" width="29.5703125" style="162" customWidth="1"/>
    <col min="6914" max="6914" width="18.7109375" style="162" customWidth="1"/>
    <col min="6915" max="6915" width="26" style="162" customWidth="1"/>
    <col min="6916" max="6916" width="9" style="162"/>
    <col min="6917" max="6917" width="16.5703125" style="162" customWidth="1"/>
    <col min="6918" max="6918" width="15.140625" style="162" customWidth="1"/>
    <col min="6919" max="6920" width="9.140625" style="162" customWidth="1"/>
    <col min="6921" max="6921" width="16.140625" style="162" customWidth="1"/>
    <col min="6922" max="6944" width="3.85546875" style="162" customWidth="1"/>
    <col min="6945" max="7168" width="9" style="162"/>
    <col min="7169" max="7169" width="29.5703125" style="162" customWidth="1"/>
    <col min="7170" max="7170" width="18.7109375" style="162" customWidth="1"/>
    <col min="7171" max="7171" width="26" style="162" customWidth="1"/>
    <col min="7172" max="7172" width="9" style="162"/>
    <col min="7173" max="7173" width="16.5703125" style="162" customWidth="1"/>
    <col min="7174" max="7174" width="15.140625" style="162" customWidth="1"/>
    <col min="7175" max="7176" width="9.140625" style="162" customWidth="1"/>
    <col min="7177" max="7177" width="16.140625" style="162" customWidth="1"/>
    <col min="7178" max="7200" width="3.85546875" style="162" customWidth="1"/>
    <col min="7201" max="7424" width="9" style="162"/>
    <col min="7425" max="7425" width="29.5703125" style="162" customWidth="1"/>
    <col min="7426" max="7426" width="18.7109375" style="162" customWidth="1"/>
    <col min="7427" max="7427" width="26" style="162" customWidth="1"/>
    <col min="7428" max="7428" width="9" style="162"/>
    <col min="7429" max="7429" width="16.5703125" style="162" customWidth="1"/>
    <col min="7430" max="7430" width="15.140625" style="162" customWidth="1"/>
    <col min="7431" max="7432" width="9.140625" style="162" customWidth="1"/>
    <col min="7433" max="7433" width="16.140625" style="162" customWidth="1"/>
    <col min="7434" max="7456" width="3.85546875" style="162" customWidth="1"/>
    <col min="7457" max="7680" width="9" style="162"/>
    <col min="7681" max="7681" width="29.5703125" style="162" customWidth="1"/>
    <col min="7682" max="7682" width="18.7109375" style="162" customWidth="1"/>
    <col min="7683" max="7683" width="26" style="162" customWidth="1"/>
    <col min="7684" max="7684" width="9" style="162"/>
    <col min="7685" max="7685" width="16.5703125" style="162" customWidth="1"/>
    <col min="7686" max="7686" width="15.140625" style="162" customWidth="1"/>
    <col min="7687" max="7688" width="9.140625" style="162" customWidth="1"/>
    <col min="7689" max="7689" width="16.140625" style="162" customWidth="1"/>
    <col min="7690" max="7712" width="3.85546875" style="162" customWidth="1"/>
    <col min="7713" max="7936" width="9" style="162"/>
    <col min="7937" max="7937" width="29.5703125" style="162" customWidth="1"/>
    <col min="7938" max="7938" width="18.7109375" style="162" customWidth="1"/>
    <col min="7939" max="7939" width="26" style="162" customWidth="1"/>
    <col min="7940" max="7940" width="9" style="162"/>
    <col min="7941" max="7941" width="16.5703125" style="162" customWidth="1"/>
    <col min="7942" max="7942" width="15.140625" style="162" customWidth="1"/>
    <col min="7943" max="7944" width="9.140625" style="162" customWidth="1"/>
    <col min="7945" max="7945" width="16.140625" style="162" customWidth="1"/>
    <col min="7946" max="7968" width="3.85546875" style="162" customWidth="1"/>
    <col min="7969" max="8192" width="9" style="162"/>
    <col min="8193" max="8193" width="29.5703125" style="162" customWidth="1"/>
    <col min="8194" max="8194" width="18.7109375" style="162" customWidth="1"/>
    <col min="8195" max="8195" width="26" style="162" customWidth="1"/>
    <col min="8196" max="8196" width="9" style="162"/>
    <col min="8197" max="8197" width="16.5703125" style="162" customWidth="1"/>
    <col min="8198" max="8198" width="15.140625" style="162" customWidth="1"/>
    <col min="8199" max="8200" width="9.140625" style="162" customWidth="1"/>
    <col min="8201" max="8201" width="16.140625" style="162" customWidth="1"/>
    <col min="8202" max="8224" width="3.85546875" style="162" customWidth="1"/>
    <col min="8225" max="8448" width="9" style="162"/>
    <col min="8449" max="8449" width="29.5703125" style="162" customWidth="1"/>
    <col min="8450" max="8450" width="18.7109375" style="162" customWidth="1"/>
    <col min="8451" max="8451" width="26" style="162" customWidth="1"/>
    <col min="8452" max="8452" width="9" style="162"/>
    <col min="8453" max="8453" width="16.5703125" style="162" customWidth="1"/>
    <col min="8454" max="8454" width="15.140625" style="162" customWidth="1"/>
    <col min="8455" max="8456" width="9.140625" style="162" customWidth="1"/>
    <col min="8457" max="8457" width="16.140625" style="162" customWidth="1"/>
    <col min="8458" max="8480" width="3.85546875" style="162" customWidth="1"/>
    <col min="8481" max="8704" width="9" style="162"/>
    <col min="8705" max="8705" width="29.5703125" style="162" customWidth="1"/>
    <col min="8706" max="8706" width="18.7109375" style="162" customWidth="1"/>
    <col min="8707" max="8707" width="26" style="162" customWidth="1"/>
    <col min="8708" max="8708" width="9" style="162"/>
    <col min="8709" max="8709" width="16.5703125" style="162" customWidth="1"/>
    <col min="8710" max="8710" width="15.140625" style="162" customWidth="1"/>
    <col min="8711" max="8712" width="9.140625" style="162" customWidth="1"/>
    <col min="8713" max="8713" width="16.140625" style="162" customWidth="1"/>
    <col min="8714" max="8736" width="3.85546875" style="162" customWidth="1"/>
    <col min="8737" max="8960" width="9" style="162"/>
    <col min="8961" max="8961" width="29.5703125" style="162" customWidth="1"/>
    <col min="8962" max="8962" width="18.7109375" style="162" customWidth="1"/>
    <col min="8963" max="8963" width="26" style="162" customWidth="1"/>
    <col min="8964" max="8964" width="9" style="162"/>
    <col min="8965" max="8965" width="16.5703125" style="162" customWidth="1"/>
    <col min="8966" max="8966" width="15.140625" style="162" customWidth="1"/>
    <col min="8967" max="8968" width="9.140625" style="162" customWidth="1"/>
    <col min="8969" max="8969" width="16.140625" style="162" customWidth="1"/>
    <col min="8970" max="8992" width="3.85546875" style="162" customWidth="1"/>
    <col min="8993" max="9216" width="9" style="162"/>
    <col min="9217" max="9217" width="29.5703125" style="162" customWidth="1"/>
    <col min="9218" max="9218" width="18.7109375" style="162" customWidth="1"/>
    <col min="9219" max="9219" width="26" style="162" customWidth="1"/>
    <col min="9220" max="9220" width="9" style="162"/>
    <col min="9221" max="9221" width="16.5703125" style="162" customWidth="1"/>
    <col min="9222" max="9222" width="15.140625" style="162" customWidth="1"/>
    <col min="9223" max="9224" width="9.140625" style="162" customWidth="1"/>
    <col min="9225" max="9225" width="16.140625" style="162" customWidth="1"/>
    <col min="9226" max="9248" width="3.85546875" style="162" customWidth="1"/>
    <col min="9249" max="9472" width="9" style="162"/>
    <col min="9473" max="9473" width="29.5703125" style="162" customWidth="1"/>
    <col min="9474" max="9474" width="18.7109375" style="162" customWidth="1"/>
    <col min="9475" max="9475" width="26" style="162" customWidth="1"/>
    <col min="9476" max="9476" width="9" style="162"/>
    <col min="9477" max="9477" width="16.5703125" style="162" customWidth="1"/>
    <col min="9478" max="9478" width="15.140625" style="162" customWidth="1"/>
    <col min="9479" max="9480" width="9.140625" style="162" customWidth="1"/>
    <col min="9481" max="9481" width="16.140625" style="162" customWidth="1"/>
    <col min="9482" max="9504" width="3.85546875" style="162" customWidth="1"/>
    <col min="9505" max="9728" width="9" style="162"/>
    <col min="9729" max="9729" width="29.5703125" style="162" customWidth="1"/>
    <col min="9730" max="9730" width="18.7109375" style="162" customWidth="1"/>
    <col min="9731" max="9731" width="26" style="162" customWidth="1"/>
    <col min="9732" max="9732" width="9" style="162"/>
    <col min="9733" max="9733" width="16.5703125" style="162" customWidth="1"/>
    <col min="9734" max="9734" width="15.140625" style="162" customWidth="1"/>
    <col min="9735" max="9736" width="9.140625" style="162" customWidth="1"/>
    <col min="9737" max="9737" width="16.140625" style="162" customWidth="1"/>
    <col min="9738" max="9760" width="3.85546875" style="162" customWidth="1"/>
    <col min="9761" max="9984" width="9" style="162"/>
    <col min="9985" max="9985" width="29.5703125" style="162" customWidth="1"/>
    <col min="9986" max="9986" width="18.7109375" style="162" customWidth="1"/>
    <col min="9987" max="9987" width="26" style="162" customWidth="1"/>
    <col min="9988" max="9988" width="9" style="162"/>
    <col min="9989" max="9989" width="16.5703125" style="162" customWidth="1"/>
    <col min="9990" max="9990" width="15.140625" style="162" customWidth="1"/>
    <col min="9991" max="9992" width="9.140625" style="162" customWidth="1"/>
    <col min="9993" max="9993" width="16.140625" style="162" customWidth="1"/>
    <col min="9994" max="10016" width="3.85546875" style="162" customWidth="1"/>
    <col min="10017" max="10240" width="9" style="162"/>
    <col min="10241" max="10241" width="29.5703125" style="162" customWidth="1"/>
    <col min="10242" max="10242" width="18.7109375" style="162" customWidth="1"/>
    <col min="10243" max="10243" width="26" style="162" customWidth="1"/>
    <col min="10244" max="10244" width="9" style="162"/>
    <col min="10245" max="10245" width="16.5703125" style="162" customWidth="1"/>
    <col min="10246" max="10246" width="15.140625" style="162" customWidth="1"/>
    <col min="10247" max="10248" width="9.140625" style="162" customWidth="1"/>
    <col min="10249" max="10249" width="16.140625" style="162" customWidth="1"/>
    <col min="10250" max="10272" width="3.85546875" style="162" customWidth="1"/>
    <col min="10273" max="10496" width="9" style="162"/>
    <col min="10497" max="10497" width="29.5703125" style="162" customWidth="1"/>
    <col min="10498" max="10498" width="18.7109375" style="162" customWidth="1"/>
    <col min="10499" max="10499" width="26" style="162" customWidth="1"/>
    <col min="10500" max="10500" width="9" style="162"/>
    <col min="10501" max="10501" width="16.5703125" style="162" customWidth="1"/>
    <col min="10502" max="10502" width="15.140625" style="162" customWidth="1"/>
    <col min="10503" max="10504" width="9.140625" style="162" customWidth="1"/>
    <col min="10505" max="10505" width="16.140625" style="162" customWidth="1"/>
    <col min="10506" max="10528" width="3.85546875" style="162" customWidth="1"/>
    <col min="10529" max="10752" width="9" style="162"/>
    <col min="10753" max="10753" width="29.5703125" style="162" customWidth="1"/>
    <col min="10754" max="10754" width="18.7109375" style="162" customWidth="1"/>
    <col min="10755" max="10755" width="26" style="162" customWidth="1"/>
    <col min="10756" max="10756" width="9" style="162"/>
    <col min="10757" max="10757" width="16.5703125" style="162" customWidth="1"/>
    <col min="10758" max="10758" width="15.140625" style="162" customWidth="1"/>
    <col min="10759" max="10760" width="9.140625" style="162" customWidth="1"/>
    <col min="10761" max="10761" width="16.140625" style="162" customWidth="1"/>
    <col min="10762" max="10784" width="3.85546875" style="162" customWidth="1"/>
    <col min="10785" max="11008" width="9" style="162"/>
    <col min="11009" max="11009" width="29.5703125" style="162" customWidth="1"/>
    <col min="11010" max="11010" width="18.7109375" style="162" customWidth="1"/>
    <col min="11011" max="11011" width="26" style="162" customWidth="1"/>
    <col min="11012" max="11012" width="9" style="162"/>
    <col min="11013" max="11013" width="16.5703125" style="162" customWidth="1"/>
    <col min="11014" max="11014" width="15.140625" style="162" customWidth="1"/>
    <col min="11015" max="11016" width="9.140625" style="162" customWidth="1"/>
    <col min="11017" max="11017" width="16.140625" style="162" customWidth="1"/>
    <col min="11018" max="11040" width="3.85546875" style="162" customWidth="1"/>
    <col min="11041" max="11264" width="9" style="162"/>
    <col min="11265" max="11265" width="29.5703125" style="162" customWidth="1"/>
    <col min="11266" max="11266" width="18.7109375" style="162" customWidth="1"/>
    <col min="11267" max="11267" width="26" style="162" customWidth="1"/>
    <col min="11268" max="11268" width="9" style="162"/>
    <col min="11269" max="11269" width="16.5703125" style="162" customWidth="1"/>
    <col min="11270" max="11270" width="15.140625" style="162" customWidth="1"/>
    <col min="11271" max="11272" width="9.140625" style="162" customWidth="1"/>
    <col min="11273" max="11273" width="16.140625" style="162" customWidth="1"/>
    <col min="11274" max="11296" width="3.85546875" style="162" customWidth="1"/>
    <col min="11297" max="11520" width="9" style="162"/>
    <col min="11521" max="11521" width="29.5703125" style="162" customWidth="1"/>
    <col min="11522" max="11522" width="18.7109375" style="162" customWidth="1"/>
    <col min="11523" max="11523" width="26" style="162" customWidth="1"/>
    <col min="11524" max="11524" width="9" style="162"/>
    <col min="11525" max="11525" width="16.5703125" style="162" customWidth="1"/>
    <col min="11526" max="11526" width="15.140625" style="162" customWidth="1"/>
    <col min="11527" max="11528" width="9.140625" style="162" customWidth="1"/>
    <col min="11529" max="11529" width="16.140625" style="162" customWidth="1"/>
    <col min="11530" max="11552" width="3.85546875" style="162" customWidth="1"/>
    <col min="11553" max="11776" width="9" style="162"/>
    <col min="11777" max="11777" width="29.5703125" style="162" customWidth="1"/>
    <col min="11778" max="11778" width="18.7109375" style="162" customWidth="1"/>
    <col min="11779" max="11779" width="26" style="162" customWidth="1"/>
    <col min="11780" max="11780" width="9" style="162"/>
    <col min="11781" max="11781" width="16.5703125" style="162" customWidth="1"/>
    <col min="11782" max="11782" width="15.140625" style="162" customWidth="1"/>
    <col min="11783" max="11784" width="9.140625" style="162" customWidth="1"/>
    <col min="11785" max="11785" width="16.140625" style="162" customWidth="1"/>
    <col min="11786" max="11808" width="3.85546875" style="162" customWidth="1"/>
    <col min="11809" max="12032" width="9" style="162"/>
    <col min="12033" max="12033" width="29.5703125" style="162" customWidth="1"/>
    <col min="12034" max="12034" width="18.7109375" style="162" customWidth="1"/>
    <col min="12035" max="12035" width="26" style="162" customWidth="1"/>
    <col min="12036" max="12036" width="9" style="162"/>
    <col min="12037" max="12037" width="16.5703125" style="162" customWidth="1"/>
    <col min="12038" max="12038" width="15.140625" style="162" customWidth="1"/>
    <col min="12039" max="12040" width="9.140625" style="162" customWidth="1"/>
    <col min="12041" max="12041" width="16.140625" style="162" customWidth="1"/>
    <col min="12042" max="12064" width="3.85546875" style="162" customWidth="1"/>
    <col min="12065" max="12288" width="9" style="162"/>
    <col min="12289" max="12289" width="29.5703125" style="162" customWidth="1"/>
    <col min="12290" max="12290" width="18.7109375" style="162" customWidth="1"/>
    <col min="12291" max="12291" width="26" style="162" customWidth="1"/>
    <col min="12292" max="12292" width="9" style="162"/>
    <col min="12293" max="12293" width="16.5703125" style="162" customWidth="1"/>
    <col min="12294" max="12294" width="15.140625" style="162" customWidth="1"/>
    <col min="12295" max="12296" width="9.140625" style="162" customWidth="1"/>
    <col min="12297" max="12297" width="16.140625" style="162" customWidth="1"/>
    <col min="12298" max="12320" width="3.85546875" style="162" customWidth="1"/>
    <col min="12321" max="12544" width="9" style="162"/>
    <col min="12545" max="12545" width="29.5703125" style="162" customWidth="1"/>
    <col min="12546" max="12546" width="18.7109375" style="162" customWidth="1"/>
    <col min="12547" max="12547" width="26" style="162" customWidth="1"/>
    <col min="12548" max="12548" width="9" style="162"/>
    <col min="12549" max="12549" width="16.5703125" style="162" customWidth="1"/>
    <col min="12550" max="12550" width="15.140625" style="162" customWidth="1"/>
    <col min="12551" max="12552" width="9.140625" style="162" customWidth="1"/>
    <col min="12553" max="12553" width="16.140625" style="162" customWidth="1"/>
    <col min="12554" max="12576" width="3.85546875" style="162" customWidth="1"/>
    <col min="12577" max="12800" width="9" style="162"/>
    <col min="12801" max="12801" width="29.5703125" style="162" customWidth="1"/>
    <col min="12802" max="12802" width="18.7109375" style="162" customWidth="1"/>
    <col min="12803" max="12803" width="26" style="162" customWidth="1"/>
    <col min="12804" max="12804" width="9" style="162"/>
    <col min="12805" max="12805" width="16.5703125" style="162" customWidth="1"/>
    <col min="12806" max="12806" width="15.140625" style="162" customWidth="1"/>
    <col min="12807" max="12808" width="9.140625" style="162" customWidth="1"/>
    <col min="12809" max="12809" width="16.140625" style="162" customWidth="1"/>
    <col min="12810" max="12832" width="3.85546875" style="162" customWidth="1"/>
    <col min="12833" max="13056" width="9" style="162"/>
    <col min="13057" max="13057" width="29.5703125" style="162" customWidth="1"/>
    <col min="13058" max="13058" width="18.7109375" style="162" customWidth="1"/>
    <col min="13059" max="13059" width="26" style="162" customWidth="1"/>
    <col min="13060" max="13060" width="9" style="162"/>
    <col min="13061" max="13061" width="16.5703125" style="162" customWidth="1"/>
    <col min="13062" max="13062" width="15.140625" style="162" customWidth="1"/>
    <col min="13063" max="13064" width="9.140625" style="162" customWidth="1"/>
    <col min="13065" max="13065" width="16.140625" style="162" customWidth="1"/>
    <col min="13066" max="13088" width="3.85546875" style="162" customWidth="1"/>
    <col min="13089" max="13312" width="9" style="162"/>
    <col min="13313" max="13313" width="29.5703125" style="162" customWidth="1"/>
    <col min="13314" max="13314" width="18.7109375" style="162" customWidth="1"/>
    <col min="13315" max="13315" width="26" style="162" customWidth="1"/>
    <col min="13316" max="13316" width="9" style="162"/>
    <col min="13317" max="13317" width="16.5703125" style="162" customWidth="1"/>
    <col min="13318" max="13318" width="15.140625" style="162" customWidth="1"/>
    <col min="13319" max="13320" width="9.140625" style="162" customWidth="1"/>
    <col min="13321" max="13321" width="16.140625" style="162" customWidth="1"/>
    <col min="13322" max="13344" width="3.85546875" style="162" customWidth="1"/>
    <col min="13345" max="13568" width="9" style="162"/>
    <col min="13569" max="13569" width="29.5703125" style="162" customWidth="1"/>
    <col min="13570" max="13570" width="18.7109375" style="162" customWidth="1"/>
    <col min="13571" max="13571" width="26" style="162" customWidth="1"/>
    <col min="13572" max="13572" width="9" style="162"/>
    <col min="13573" max="13573" width="16.5703125" style="162" customWidth="1"/>
    <col min="13574" max="13574" width="15.140625" style="162" customWidth="1"/>
    <col min="13575" max="13576" width="9.140625" style="162" customWidth="1"/>
    <col min="13577" max="13577" width="16.140625" style="162" customWidth="1"/>
    <col min="13578" max="13600" width="3.85546875" style="162" customWidth="1"/>
    <col min="13601" max="13824" width="9" style="162"/>
    <col min="13825" max="13825" width="29.5703125" style="162" customWidth="1"/>
    <col min="13826" max="13826" width="18.7109375" style="162" customWidth="1"/>
    <col min="13827" max="13827" width="26" style="162" customWidth="1"/>
    <col min="13828" max="13828" width="9" style="162"/>
    <col min="13829" max="13829" width="16.5703125" style="162" customWidth="1"/>
    <col min="13830" max="13830" width="15.140625" style="162" customWidth="1"/>
    <col min="13831" max="13832" width="9.140625" style="162" customWidth="1"/>
    <col min="13833" max="13833" width="16.140625" style="162" customWidth="1"/>
    <col min="13834" max="13856" width="3.85546875" style="162" customWidth="1"/>
    <col min="13857" max="14080" width="9" style="162"/>
    <col min="14081" max="14081" width="29.5703125" style="162" customWidth="1"/>
    <col min="14082" max="14082" width="18.7109375" style="162" customWidth="1"/>
    <col min="14083" max="14083" width="26" style="162" customWidth="1"/>
    <col min="14084" max="14084" width="9" style="162"/>
    <col min="14085" max="14085" width="16.5703125" style="162" customWidth="1"/>
    <col min="14086" max="14086" width="15.140625" style="162" customWidth="1"/>
    <col min="14087" max="14088" width="9.140625" style="162" customWidth="1"/>
    <col min="14089" max="14089" width="16.140625" style="162" customWidth="1"/>
    <col min="14090" max="14112" width="3.85546875" style="162" customWidth="1"/>
    <col min="14113" max="14336" width="9" style="162"/>
    <col min="14337" max="14337" width="29.5703125" style="162" customWidth="1"/>
    <col min="14338" max="14338" width="18.7109375" style="162" customWidth="1"/>
    <col min="14339" max="14339" width="26" style="162" customWidth="1"/>
    <col min="14340" max="14340" width="9" style="162"/>
    <col min="14341" max="14341" width="16.5703125" style="162" customWidth="1"/>
    <col min="14342" max="14342" width="15.140625" style="162" customWidth="1"/>
    <col min="14343" max="14344" width="9.140625" style="162" customWidth="1"/>
    <col min="14345" max="14345" width="16.140625" style="162" customWidth="1"/>
    <col min="14346" max="14368" width="3.85546875" style="162" customWidth="1"/>
    <col min="14369" max="14592" width="9" style="162"/>
    <col min="14593" max="14593" width="29.5703125" style="162" customWidth="1"/>
    <col min="14594" max="14594" width="18.7109375" style="162" customWidth="1"/>
    <col min="14595" max="14595" width="26" style="162" customWidth="1"/>
    <col min="14596" max="14596" width="9" style="162"/>
    <col min="14597" max="14597" width="16.5703125" style="162" customWidth="1"/>
    <col min="14598" max="14598" width="15.140625" style="162" customWidth="1"/>
    <col min="14599" max="14600" width="9.140625" style="162" customWidth="1"/>
    <col min="14601" max="14601" width="16.140625" style="162" customWidth="1"/>
    <col min="14602" max="14624" width="3.85546875" style="162" customWidth="1"/>
    <col min="14625" max="14848" width="9" style="162"/>
    <col min="14849" max="14849" width="29.5703125" style="162" customWidth="1"/>
    <col min="14850" max="14850" width="18.7109375" style="162" customWidth="1"/>
    <col min="14851" max="14851" width="26" style="162" customWidth="1"/>
    <col min="14852" max="14852" width="9" style="162"/>
    <col min="14853" max="14853" width="16.5703125" style="162" customWidth="1"/>
    <col min="14854" max="14854" width="15.140625" style="162" customWidth="1"/>
    <col min="14855" max="14856" width="9.140625" style="162" customWidth="1"/>
    <col min="14857" max="14857" width="16.140625" style="162" customWidth="1"/>
    <col min="14858" max="14880" width="3.85546875" style="162" customWidth="1"/>
    <col min="14881" max="15104" width="9" style="162"/>
    <col min="15105" max="15105" width="29.5703125" style="162" customWidth="1"/>
    <col min="15106" max="15106" width="18.7109375" style="162" customWidth="1"/>
    <col min="15107" max="15107" width="26" style="162" customWidth="1"/>
    <col min="15108" max="15108" width="9" style="162"/>
    <col min="15109" max="15109" width="16.5703125" style="162" customWidth="1"/>
    <col min="15110" max="15110" width="15.140625" style="162" customWidth="1"/>
    <col min="15111" max="15112" width="9.140625" style="162" customWidth="1"/>
    <col min="15113" max="15113" width="16.140625" style="162" customWidth="1"/>
    <col min="15114" max="15136" width="3.85546875" style="162" customWidth="1"/>
    <col min="15137" max="15360" width="9" style="162"/>
    <col min="15361" max="15361" width="29.5703125" style="162" customWidth="1"/>
    <col min="15362" max="15362" width="18.7109375" style="162" customWidth="1"/>
    <col min="15363" max="15363" width="26" style="162" customWidth="1"/>
    <col min="15364" max="15364" width="9" style="162"/>
    <col min="15365" max="15365" width="16.5703125" style="162" customWidth="1"/>
    <col min="15366" max="15366" width="15.140625" style="162" customWidth="1"/>
    <col min="15367" max="15368" width="9.140625" style="162" customWidth="1"/>
    <col min="15369" max="15369" width="16.140625" style="162" customWidth="1"/>
    <col min="15370" max="15392" width="3.85546875" style="162" customWidth="1"/>
    <col min="15393" max="15616" width="9" style="162"/>
    <col min="15617" max="15617" width="29.5703125" style="162" customWidth="1"/>
    <col min="15618" max="15618" width="18.7109375" style="162" customWidth="1"/>
    <col min="15619" max="15619" width="26" style="162" customWidth="1"/>
    <col min="15620" max="15620" width="9" style="162"/>
    <col min="15621" max="15621" width="16.5703125" style="162" customWidth="1"/>
    <col min="15622" max="15622" width="15.140625" style="162" customWidth="1"/>
    <col min="15623" max="15624" width="9.140625" style="162" customWidth="1"/>
    <col min="15625" max="15625" width="16.140625" style="162" customWidth="1"/>
    <col min="15626" max="15648" width="3.85546875" style="162" customWidth="1"/>
    <col min="15649" max="15872" width="9" style="162"/>
    <col min="15873" max="15873" width="29.5703125" style="162" customWidth="1"/>
    <col min="15874" max="15874" width="18.7109375" style="162" customWidth="1"/>
    <col min="15875" max="15875" width="26" style="162" customWidth="1"/>
    <col min="15876" max="15876" width="9" style="162"/>
    <col min="15877" max="15877" width="16.5703125" style="162" customWidth="1"/>
    <col min="15878" max="15878" width="15.140625" style="162" customWidth="1"/>
    <col min="15879" max="15880" width="9.140625" style="162" customWidth="1"/>
    <col min="15881" max="15881" width="16.140625" style="162" customWidth="1"/>
    <col min="15882" max="15904" width="3.85546875" style="162" customWidth="1"/>
    <col min="15905" max="16128" width="9" style="162"/>
    <col min="16129" max="16129" width="29.5703125" style="162" customWidth="1"/>
    <col min="16130" max="16130" width="18.7109375" style="162" customWidth="1"/>
    <col min="16131" max="16131" width="26" style="162" customWidth="1"/>
    <col min="16132" max="16132" width="9" style="162"/>
    <col min="16133" max="16133" width="16.5703125" style="162" customWidth="1"/>
    <col min="16134" max="16134" width="15.140625" style="162" customWidth="1"/>
    <col min="16135" max="16136" width="9.140625" style="162" customWidth="1"/>
    <col min="16137" max="16137" width="16.140625" style="162" customWidth="1"/>
    <col min="16138" max="16160" width="3.85546875" style="162" customWidth="1"/>
    <col min="16161" max="16384" width="9" style="162"/>
  </cols>
  <sheetData>
    <row r="1" spans="1:230" x14ac:dyDescent="0.3">
      <c r="A1" s="335" t="s">
        <v>252</v>
      </c>
      <c r="B1" s="335"/>
      <c r="C1" s="174"/>
    </row>
    <row r="2" spans="1:230" x14ac:dyDescent="0.3">
      <c r="A2" s="175"/>
      <c r="B2" s="171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6"/>
    </row>
    <row r="3" spans="1:230" x14ac:dyDescent="0.3">
      <c r="A3" s="158" t="s">
        <v>253</v>
      </c>
      <c r="B3" s="336" t="s">
        <v>224</v>
      </c>
      <c r="C3" s="336"/>
      <c r="D3" s="336"/>
      <c r="E3" s="170"/>
      <c r="F3" s="170"/>
      <c r="G3" s="170"/>
      <c r="H3" s="170"/>
      <c r="I3" s="170"/>
      <c r="J3" s="177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</row>
    <row r="4" spans="1:230" x14ac:dyDescent="0.3">
      <c r="A4" s="159" t="s">
        <v>254</v>
      </c>
      <c r="B4" s="336" t="s">
        <v>293</v>
      </c>
      <c r="C4" s="336"/>
      <c r="D4" s="336"/>
      <c r="E4" s="170"/>
      <c r="F4" s="170"/>
      <c r="G4" s="170"/>
      <c r="H4" s="170"/>
      <c r="I4" s="170"/>
      <c r="J4" s="177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</row>
    <row r="5" spans="1:230" x14ac:dyDescent="0.3">
      <c r="A5" s="159" t="s">
        <v>255</v>
      </c>
      <c r="B5" s="337" t="s">
        <v>306</v>
      </c>
      <c r="C5" s="336"/>
      <c r="D5" s="336"/>
      <c r="E5" s="170"/>
      <c r="F5" s="170"/>
      <c r="G5" s="170"/>
      <c r="H5" s="170"/>
      <c r="I5" s="170"/>
      <c r="J5" s="178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</row>
    <row r="6" spans="1:230" x14ac:dyDescent="0.3">
      <c r="A6" s="159" t="s">
        <v>4</v>
      </c>
      <c r="B6" s="336" t="s">
        <v>296</v>
      </c>
      <c r="C6" s="336"/>
      <c r="D6" s="336"/>
      <c r="E6" s="177"/>
      <c r="F6" s="177"/>
      <c r="G6" s="177"/>
      <c r="H6" s="177"/>
      <c r="I6" s="177"/>
      <c r="J6" s="179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</row>
    <row r="7" spans="1:230" ht="19.5" thickBot="1" x14ac:dyDescent="0.35">
      <c r="A7" s="174"/>
      <c r="B7" s="180"/>
      <c r="C7" s="180"/>
      <c r="D7" s="180"/>
      <c r="E7" s="177"/>
      <c r="F7" s="177"/>
      <c r="G7" s="177"/>
      <c r="H7" s="177"/>
      <c r="I7" s="177"/>
      <c r="J7" s="179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</row>
    <row r="8" spans="1:230" ht="20.25" thickTop="1" thickBot="1" x14ac:dyDescent="0.35">
      <c r="A8" s="331" t="s">
        <v>256</v>
      </c>
      <c r="B8" s="319"/>
      <c r="C8" s="160"/>
      <c r="D8" s="161"/>
    </row>
    <row r="9" spans="1:230" ht="19.5" thickTop="1" x14ac:dyDescent="0.3">
      <c r="A9" s="332"/>
      <c r="B9" s="332"/>
      <c r="C9" s="333" t="s">
        <v>257</v>
      </c>
      <c r="D9" s="327" t="s">
        <v>258</v>
      </c>
      <c r="E9" s="325" t="s">
        <v>259</v>
      </c>
      <c r="F9" s="325" t="s">
        <v>260</v>
      </c>
      <c r="G9" s="327" t="s">
        <v>261</v>
      </c>
      <c r="H9" s="327" t="s">
        <v>262</v>
      </c>
      <c r="I9" s="327" t="s">
        <v>263</v>
      </c>
      <c r="J9" s="329" t="s">
        <v>264</v>
      </c>
      <c r="K9" s="315" t="s">
        <v>303</v>
      </c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7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</row>
    <row r="10" spans="1:230" x14ac:dyDescent="0.3">
      <c r="A10" s="332"/>
      <c r="B10" s="332"/>
      <c r="C10" s="334"/>
      <c r="D10" s="326"/>
      <c r="E10" s="326"/>
      <c r="F10" s="326"/>
      <c r="G10" s="326"/>
      <c r="H10" s="326"/>
      <c r="I10" s="326"/>
      <c r="J10" s="330"/>
      <c r="K10" s="182">
        <v>10</v>
      </c>
      <c r="L10" s="182">
        <v>11</v>
      </c>
      <c r="M10" s="182">
        <v>12</v>
      </c>
      <c r="N10" s="182">
        <v>13</v>
      </c>
      <c r="O10" s="182">
        <v>14</v>
      </c>
      <c r="P10" s="182">
        <v>15</v>
      </c>
      <c r="Q10" s="182">
        <v>16</v>
      </c>
      <c r="R10" s="182">
        <v>17</v>
      </c>
      <c r="S10" s="182">
        <v>18</v>
      </c>
      <c r="T10" s="182">
        <v>19</v>
      </c>
      <c r="U10" s="182">
        <v>20</v>
      </c>
      <c r="V10" s="182">
        <v>21</v>
      </c>
      <c r="W10" s="182">
        <v>22</v>
      </c>
      <c r="X10" s="182">
        <v>23</v>
      </c>
      <c r="Y10" s="182">
        <v>24</v>
      </c>
      <c r="Z10" s="182">
        <v>25</v>
      </c>
      <c r="AA10" s="182">
        <v>26</v>
      </c>
      <c r="AB10" s="182">
        <v>27</v>
      </c>
      <c r="AC10" s="182">
        <v>28</v>
      </c>
      <c r="AD10" s="182">
        <v>29</v>
      </c>
      <c r="AE10" s="182">
        <v>30</v>
      </c>
      <c r="AF10" s="182">
        <v>31</v>
      </c>
      <c r="AG10" s="182">
        <v>1</v>
      </c>
      <c r="AH10" s="182">
        <v>2</v>
      </c>
      <c r="AI10" s="182">
        <v>3</v>
      </c>
      <c r="AJ10" s="182">
        <v>4</v>
      </c>
      <c r="AK10" s="182">
        <v>5</v>
      </c>
      <c r="AL10" s="182">
        <v>6</v>
      </c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</row>
    <row r="11" spans="1:230" x14ac:dyDescent="0.3">
      <c r="A11" s="332"/>
      <c r="B11" s="332"/>
      <c r="C11" s="334"/>
      <c r="D11" s="326"/>
      <c r="E11" s="326"/>
      <c r="F11" s="326"/>
      <c r="G11" s="326"/>
      <c r="H11" s="326"/>
      <c r="I11" s="328"/>
      <c r="J11" s="330"/>
      <c r="K11" s="183" t="s">
        <v>265</v>
      </c>
      <c r="L11" s="183" t="s">
        <v>266</v>
      </c>
      <c r="M11" s="183" t="s">
        <v>267</v>
      </c>
      <c r="N11" s="183" t="s">
        <v>268</v>
      </c>
      <c r="O11" s="183" t="s">
        <v>265</v>
      </c>
      <c r="P11" s="184" t="s">
        <v>269</v>
      </c>
      <c r="Q11" s="184" t="s">
        <v>270</v>
      </c>
      <c r="R11" s="183" t="s">
        <v>265</v>
      </c>
      <c r="S11" s="183" t="s">
        <v>266</v>
      </c>
      <c r="T11" s="183" t="s">
        <v>267</v>
      </c>
      <c r="U11" s="183" t="s">
        <v>268</v>
      </c>
      <c r="V11" s="183" t="s">
        <v>265</v>
      </c>
      <c r="W11" s="184" t="s">
        <v>269</v>
      </c>
      <c r="X11" s="184" t="s">
        <v>270</v>
      </c>
      <c r="Y11" s="183" t="s">
        <v>265</v>
      </c>
      <c r="Z11" s="183" t="s">
        <v>266</v>
      </c>
      <c r="AA11" s="183" t="s">
        <v>267</v>
      </c>
      <c r="AB11" s="183" t="s">
        <v>268</v>
      </c>
      <c r="AC11" s="183" t="s">
        <v>265</v>
      </c>
      <c r="AD11" s="184" t="s">
        <v>269</v>
      </c>
      <c r="AE11" s="184" t="s">
        <v>270</v>
      </c>
      <c r="AF11" s="183" t="s">
        <v>265</v>
      </c>
      <c r="AG11" s="183" t="s">
        <v>266</v>
      </c>
      <c r="AH11" s="183" t="s">
        <v>267</v>
      </c>
      <c r="AI11" s="183" t="s">
        <v>268</v>
      </c>
      <c r="AJ11" s="183" t="s">
        <v>265</v>
      </c>
      <c r="AK11" s="184" t="s">
        <v>269</v>
      </c>
      <c r="AL11" s="184" t="s">
        <v>270</v>
      </c>
    </row>
    <row r="12" spans="1:230" s="186" customFormat="1" ht="28.5" customHeight="1" x14ac:dyDescent="0.3">
      <c r="A12" s="318" t="s">
        <v>271</v>
      </c>
      <c r="B12" s="318"/>
      <c r="C12" s="163" t="s">
        <v>272</v>
      </c>
      <c r="D12" s="164" t="s">
        <v>273</v>
      </c>
      <c r="E12" s="165">
        <v>0.2</v>
      </c>
      <c r="F12" s="166">
        <v>5000</v>
      </c>
      <c r="G12" s="166">
        <f>H12*F12*E12</f>
        <v>19000</v>
      </c>
      <c r="H12" s="167">
        <f>SUM(K12:AL12)</f>
        <v>19</v>
      </c>
      <c r="I12" s="167">
        <v>28.8</v>
      </c>
      <c r="J12" s="168">
        <f>G12/1000*I12</f>
        <v>547.20000000000005</v>
      </c>
      <c r="K12" s="185">
        <v>1</v>
      </c>
      <c r="L12" s="185">
        <v>1</v>
      </c>
      <c r="M12" s="185">
        <v>1</v>
      </c>
      <c r="N12" s="185">
        <v>1</v>
      </c>
      <c r="O12" s="185">
        <v>1</v>
      </c>
      <c r="P12" s="184"/>
      <c r="Q12" s="184"/>
      <c r="R12" s="185">
        <v>1</v>
      </c>
      <c r="S12" s="185">
        <v>1</v>
      </c>
      <c r="T12" s="185">
        <v>1</v>
      </c>
      <c r="U12" s="185">
        <v>1</v>
      </c>
      <c r="V12" s="185">
        <v>1</v>
      </c>
      <c r="W12" s="184"/>
      <c r="X12" s="184"/>
      <c r="Y12" s="185">
        <v>1</v>
      </c>
      <c r="Z12" s="185">
        <v>1</v>
      </c>
      <c r="AA12" s="185">
        <v>1</v>
      </c>
      <c r="AB12" s="185">
        <v>1</v>
      </c>
      <c r="AC12" s="185">
        <v>1</v>
      </c>
      <c r="AD12" s="184"/>
      <c r="AE12" s="184"/>
      <c r="AF12" s="185">
        <v>1</v>
      </c>
      <c r="AG12" s="185">
        <v>1</v>
      </c>
      <c r="AH12" s="185">
        <v>1</v>
      </c>
      <c r="AI12" s="185">
        <v>1</v>
      </c>
      <c r="AJ12" s="185"/>
      <c r="AK12" s="184"/>
      <c r="AL12" s="184"/>
    </row>
    <row r="13" spans="1:230" s="186" customFormat="1" x14ac:dyDescent="0.3">
      <c r="A13" s="318" t="s">
        <v>274</v>
      </c>
      <c r="B13" s="318"/>
      <c r="C13" s="163" t="s">
        <v>275</v>
      </c>
      <c r="D13" s="164" t="s">
        <v>273</v>
      </c>
      <c r="E13" s="165">
        <v>0.23899999999999999</v>
      </c>
      <c r="F13" s="169">
        <v>5000</v>
      </c>
      <c r="G13" s="166">
        <f>H13*F13*E13</f>
        <v>22705</v>
      </c>
      <c r="H13" s="167">
        <f>SUM(K13:AL13)</f>
        <v>19</v>
      </c>
      <c r="I13" s="167">
        <v>26</v>
      </c>
      <c r="J13" s="168">
        <f>G13/1000*I13</f>
        <v>590.32999999999993</v>
      </c>
      <c r="K13" s="185">
        <v>1</v>
      </c>
      <c r="L13" s="185">
        <v>1</v>
      </c>
      <c r="M13" s="185">
        <v>1</v>
      </c>
      <c r="N13" s="185">
        <v>1</v>
      </c>
      <c r="O13" s="185">
        <v>1</v>
      </c>
      <c r="P13" s="184"/>
      <c r="Q13" s="184"/>
      <c r="R13" s="185">
        <v>1</v>
      </c>
      <c r="S13" s="185">
        <v>1</v>
      </c>
      <c r="T13" s="185">
        <v>1</v>
      </c>
      <c r="U13" s="185">
        <v>1</v>
      </c>
      <c r="V13" s="185">
        <v>1</v>
      </c>
      <c r="W13" s="184"/>
      <c r="X13" s="184"/>
      <c r="Y13" s="185">
        <v>1</v>
      </c>
      <c r="Z13" s="185">
        <v>1</v>
      </c>
      <c r="AA13" s="185">
        <v>1</v>
      </c>
      <c r="AB13" s="185">
        <v>1</v>
      </c>
      <c r="AC13" s="185">
        <v>1</v>
      </c>
      <c r="AD13" s="184"/>
      <c r="AE13" s="184"/>
      <c r="AF13" s="185">
        <v>1</v>
      </c>
      <c r="AG13" s="185">
        <v>1</v>
      </c>
      <c r="AH13" s="185">
        <v>1</v>
      </c>
      <c r="AI13" s="185">
        <v>1</v>
      </c>
      <c r="AJ13" s="185"/>
      <c r="AK13" s="184"/>
      <c r="AL13" s="184"/>
    </row>
    <row r="14" spans="1:230" x14ac:dyDescent="0.3">
      <c r="A14" s="170"/>
      <c r="B14" s="170"/>
      <c r="C14" s="171"/>
      <c r="D14" s="171"/>
      <c r="E14" s="171"/>
      <c r="F14" s="171"/>
      <c r="G14" s="172">
        <f>SUM(G12:G13)</f>
        <v>41705</v>
      </c>
      <c r="H14" s="171"/>
      <c r="I14" s="171"/>
      <c r="J14" s="173">
        <f>SUM(J12:J13)</f>
        <v>1137.53</v>
      </c>
    </row>
    <row r="15" spans="1:230" ht="19.5" thickBot="1" x14ac:dyDescent="0.35">
      <c r="A15" s="170"/>
      <c r="B15" s="170"/>
      <c r="C15" s="171"/>
      <c r="D15" s="171"/>
      <c r="E15" s="171"/>
      <c r="F15" s="171"/>
      <c r="G15" s="172"/>
      <c r="H15" s="171"/>
      <c r="I15" s="171"/>
      <c r="J15" s="173"/>
    </row>
    <row r="16" spans="1:230" ht="20.25" thickTop="1" thickBot="1" x14ac:dyDescent="0.35">
      <c r="A16" s="319" t="s">
        <v>276</v>
      </c>
      <c r="B16" s="320"/>
      <c r="C16" s="187"/>
      <c r="D16" s="171"/>
      <c r="E16" s="171"/>
      <c r="F16" s="171"/>
      <c r="G16" s="188"/>
      <c r="J16" s="189"/>
    </row>
    <row r="17" spans="1:229" ht="19.5" thickTop="1" x14ac:dyDescent="0.3">
      <c r="A17" s="321"/>
      <c r="B17" s="322"/>
      <c r="C17" s="190" t="s">
        <v>261</v>
      </c>
      <c r="D17" s="191" t="s">
        <v>264</v>
      </c>
      <c r="E17" s="191" t="s">
        <v>277</v>
      </c>
      <c r="F17" s="190" t="s">
        <v>278</v>
      </c>
      <c r="G17" s="171"/>
      <c r="J17" s="192"/>
    </row>
    <row r="18" spans="1:229" s="196" customFormat="1" x14ac:dyDescent="0.3">
      <c r="A18" s="323" t="str">
        <f>A12</f>
        <v>investor.bg/news/imoti</v>
      </c>
      <c r="B18" s="323"/>
      <c r="C18" s="193">
        <f>G12</f>
        <v>19000</v>
      </c>
      <c r="D18" s="194">
        <f>J12</f>
        <v>547.20000000000005</v>
      </c>
      <c r="E18" s="195">
        <v>0.35</v>
      </c>
      <c r="F18" s="194">
        <f>D18*(1-E18)</f>
        <v>355.68000000000006</v>
      </c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</row>
    <row r="19" spans="1:229" s="196" customFormat="1" x14ac:dyDescent="0.3">
      <c r="A19" s="324" t="str">
        <f>A13</f>
        <v>dnevnik.bg/biznes/imoti</v>
      </c>
      <c r="B19" s="324"/>
      <c r="C19" s="193">
        <f>G13</f>
        <v>22705</v>
      </c>
      <c r="D19" s="194">
        <f>J13</f>
        <v>590.32999999999993</v>
      </c>
      <c r="E19" s="195">
        <v>0.27</v>
      </c>
      <c r="F19" s="194">
        <f>D19*(1-E19)</f>
        <v>430.94089999999994</v>
      </c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</row>
    <row r="20" spans="1:229" x14ac:dyDescent="0.3">
      <c r="A20" s="314" t="s">
        <v>279</v>
      </c>
      <c r="B20" s="314"/>
      <c r="C20" s="256">
        <f>SUM(C18:C19)</f>
        <v>41705</v>
      </c>
      <c r="D20" s="257">
        <f>SUM(D18:D19)</f>
        <v>1137.53</v>
      </c>
      <c r="E20" s="197"/>
      <c r="F20" s="258">
        <f>SUM(F18:F19)</f>
        <v>786.62090000000001</v>
      </c>
      <c r="G20" s="198"/>
    </row>
    <row r="21" spans="1:229" x14ac:dyDescent="0.3">
      <c r="A21" s="199"/>
      <c r="B21" s="199"/>
      <c r="C21" s="200"/>
      <c r="D21" s="201"/>
      <c r="E21" s="200"/>
      <c r="F21" s="202"/>
      <c r="G21" s="203"/>
    </row>
    <row r="22" spans="1:229" x14ac:dyDescent="0.3">
      <c r="F22" s="204"/>
      <c r="J22" s="205"/>
    </row>
    <row r="23" spans="1:229" x14ac:dyDescent="0.3">
      <c r="F23" s="206"/>
    </row>
  </sheetData>
  <mergeCells count="21">
    <mergeCell ref="A1:B1"/>
    <mergeCell ref="B3:D3"/>
    <mergeCell ref="B4:D4"/>
    <mergeCell ref="B5:D5"/>
    <mergeCell ref="B6:D6"/>
    <mergeCell ref="A20:B20"/>
    <mergeCell ref="K9:AL9"/>
    <mergeCell ref="A12:B12"/>
    <mergeCell ref="A13:B13"/>
    <mergeCell ref="A16:B17"/>
    <mergeCell ref="A18:B18"/>
    <mergeCell ref="A19:B19"/>
    <mergeCell ref="E9:E11"/>
    <mergeCell ref="F9:F11"/>
    <mergeCell ref="G9:G11"/>
    <mergeCell ref="H9:H11"/>
    <mergeCell ref="I9:I11"/>
    <mergeCell ref="J9:J11"/>
    <mergeCell ref="A8:B11"/>
    <mergeCell ref="C9:C11"/>
    <mergeCell ref="D9:D11"/>
  </mergeCells>
  <dataValidations count="1">
    <dataValidation allowBlank="1" showInputMessage="1" showErrorMessage="1" promptTitle="Телевизия" prompt="ТВ канал" sqref="C8:C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C65544:C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C131080:C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C196616:C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C262152:C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C327688:C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C393224:C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C458760:C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C524296:C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C589832:C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C655368:C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C720904:C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C786440:C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C851976:C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C917512:C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C983048:C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"/>
  </dataValidations>
  <pageMargins left="0.15748031496062992" right="0.19685039370078741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B27" sqref="B27"/>
    </sheetView>
  </sheetViews>
  <sheetFormatPr defaultRowHeight="15.75" x14ac:dyDescent="0.25"/>
  <cols>
    <col min="1" max="1" width="33.42578125" style="262" customWidth="1"/>
    <col min="2" max="2" width="13.42578125" style="262" customWidth="1"/>
    <col min="3" max="3" width="14.85546875" style="262" customWidth="1"/>
    <col min="4" max="4" width="14.5703125" style="262" customWidth="1"/>
    <col min="5" max="5" width="12.140625" style="262" customWidth="1"/>
    <col min="6" max="6" width="10.140625" style="262" customWidth="1"/>
    <col min="7" max="7" width="13.5703125" style="262" customWidth="1"/>
    <col min="8" max="8" width="24.28515625" style="262" customWidth="1"/>
    <col min="9" max="9" width="30.28515625" style="261" customWidth="1"/>
    <col min="10" max="258" width="9.140625" style="262"/>
    <col min="259" max="259" width="42.28515625" style="262" customWidth="1"/>
    <col min="260" max="260" width="19.28515625" style="262" customWidth="1"/>
    <col min="261" max="261" width="14.85546875" style="262" customWidth="1"/>
    <col min="262" max="262" width="23.140625" style="262" customWidth="1"/>
    <col min="263" max="263" width="16.42578125" style="262" customWidth="1"/>
    <col min="264" max="264" width="31" style="262" customWidth="1"/>
    <col min="265" max="265" width="30.28515625" style="262" customWidth="1"/>
    <col min="266" max="514" width="9.140625" style="262"/>
    <col min="515" max="515" width="42.28515625" style="262" customWidth="1"/>
    <col min="516" max="516" width="19.28515625" style="262" customWidth="1"/>
    <col min="517" max="517" width="14.85546875" style="262" customWidth="1"/>
    <col min="518" max="518" width="23.140625" style="262" customWidth="1"/>
    <col min="519" max="519" width="16.42578125" style="262" customWidth="1"/>
    <col min="520" max="520" width="31" style="262" customWidth="1"/>
    <col min="521" max="521" width="30.28515625" style="262" customWidth="1"/>
    <col min="522" max="770" width="9.140625" style="262"/>
    <col min="771" max="771" width="42.28515625" style="262" customWidth="1"/>
    <col min="772" max="772" width="19.28515625" style="262" customWidth="1"/>
    <col min="773" max="773" width="14.85546875" style="262" customWidth="1"/>
    <col min="774" max="774" width="23.140625" style="262" customWidth="1"/>
    <col min="775" max="775" width="16.42578125" style="262" customWidth="1"/>
    <col min="776" max="776" width="31" style="262" customWidth="1"/>
    <col min="777" max="777" width="30.28515625" style="262" customWidth="1"/>
    <col min="778" max="1026" width="9.140625" style="262"/>
    <col min="1027" max="1027" width="42.28515625" style="262" customWidth="1"/>
    <col min="1028" max="1028" width="19.28515625" style="262" customWidth="1"/>
    <col min="1029" max="1029" width="14.85546875" style="262" customWidth="1"/>
    <col min="1030" max="1030" width="23.140625" style="262" customWidth="1"/>
    <col min="1031" max="1031" width="16.42578125" style="262" customWidth="1"/>
    <col min="1032" max="1032" width="31" style="262" customWidth="1"/>
    <col min="1033" max="1033" width="30.28515625" style="262" customWidth="1"/>
    <col min="1034" max="1282" width="9.140625" style="262"/>
    <col min="1283" max="1283" width="42.28515625" style="262" customWidth="1"/>
    <col min="1284" max="1284" width="19.28515625" style="262" customWidth="1"/>
    <col min="1285" max="1285" width="14.85546875" style="262" customWidth="1"/>
    <col min="1286" max="1286" width="23.140625" style="262" customWidth="1"/>
    <col min="1287" max="1287" width="16.42578125" style="262" customWidth="1"/>
    <col min="1288" max="1288" width="31" style="262" customWidth="1"/>
    <col min="1289" max="1289" width="30.28515625" style="262" customWidth="1"/>
    <col min="1290" max="1538" width="9.140625" style="262"/>
    <col min="1539" max="1539" width="42.28515625" style="262" customWidth="1"/>
    <col min="1540" max="1540" width="19.28515625" style="262" customWidth="1"/>
    <col min="1541" max="1541" width="14.85546875" style="262" customWidth="1"/>
    <col min="1542" max="1542" width="23.140625" style="262" customWidth="1"/>
    <col min="1543" max="1543" width="16.42578125" style="262" customWidth="1"/>
    <col min="1544" max="1544" width="31" style="262" customWidth="1"/>
    <col min="1545" max="1545" width="30.28515625" style="262" customWidth="1"/>
    <col min="1546" max="1794" width="9.140625" style="262"/>
    <col min="1795" max="1795" width="42.28515625" style="262" customWidth="1"/>
    <col min="1796" max="1796" width="19.28515625" style="262" customWidth="1"/>
    <col min="1797" max="1797" width="14.85546875" style="262" customWidth="1"/>
    <col min="1798" max="1798" width="23.140625" style="262" customWidth="1"/>
    <col min="1799" max="1799" width="16.42578125" style="262" customWidth="1"/>
    <col min="1800" max="1800" width="31" style="262" customWidth="1"/>
    <col min="1801" max="1801" width="30.28515625" style="262" customWidth="1"/>
    <col min="1802" max="2050" width="9.140625" style="262"/>
    <col min="2051" max="2051" width="42.28515625" style="262" customWidth="1"/>
    <col min="2052" max="2052" width="19.28515625" style="262" customWidth="1"/>
    <col min="2053" max="2053" width="14.85546875" style="262" customWidth="1"/>
    <col min="2054" max="2054" width="23.140625" style="262" customWidth="1"/>
    <col min="2055" max="2055" width="16.42578125" style="262" customWidth="1"/>
    <col min="2056" max="2056" width="31" style="262" customWidth="1"/>
    <col min="2057" max="2057" width="30.28515625" style="262" customWidth="1"/>
    <col min="2058" max="2306" width="9.140625" style="262"/>
    <col min="2307" max="2307" width="42.28515625" style="262" customWidth="1"/>
    <col min="2308" max="2308" width="19.28515625" style="262" customWidth="1"/>
    <col min="2309" max="2309" width="14.85546875" style="262" customWidth="1"/>
    <col min="2310" max="2310" width="23.140625" style="262" customWidth="1"/>
    <col min="2311" max="2311" width="16.42578125" style="262" customWidth="1"/>
    <col min="2312" max="2312" width="31" style="262" customWidth="1"/>
    <col min="2313" max="2313" width="30.28515625" style="262" customWidth="1"/>
    <col min="2314" max="2562" width="9.140625" style="262"/>
    <col min="2563" max="2563" width="42.28515625" style="262" customWidth="1"/>
    <col min="2564" max="2564" width="19.28515625" style="262" customWidth="1"/>
    <col min="2565" max="2565" width="14.85546875" style="262" customWidth="1"/>
    <col min="2566" max="2566" width="23.140625" style="262" customWidth="1"/>
    <col min="2567" max="2567" width="16.42578125" style="262" customWidth="1"/>
    <col min="2568" max="2568" width="31" style="262" customWidth="1"/>
    <col min="2569" max="2569" width="30.28515625" style="262" customWidth="1"/>
    <col min="2570" max="2818" width="9.140625" style="262"/>
    <col min="2819" max="2819" width="42.28515625" style="262" customWidth="1"/>
    <col min="2820" max="2820" width="19.28515625" style="262" customWidth="1"/>
    <col min="2821" max="2821" width="14.85546875" style="262" customWidth="1"/>
    <col min="2822" max="2822" width="23.140625" style="262" customWidth="1"/>
    <col min="2823" max="2823" width="16.42578125" style="262" customWidth="1"/>
    <col min="2824" max="2824" width="31" style="262" customWidth="1"/>
    <col min="2825" max="2825" width="30.28515625" style="262" customWidth="1"/>
    <col min="2826" max="3074" width="9.140625" style="262"/>
    <col min="3075" max="3075" width="42.28515625" style="262" customWidth="1"/>
    <col min="3076" max="3076" width="19.28515625" style="262" customWidth="1"/>
    <col min="3077" max="3077" width="14.85546875" style="262" customWidth="1"/>
    <col min="3078" max="3078" width="23.140625" style="262" customWidth="1"/>
    <col min="3079" max="3079" width="16.42578125" style="262" customWidth="1"/>
    <col min="3080" max="3080" width="31" style="262" customWidth="1"/>
    <col min="3081" max="3081" width="30.28515625" style="262" customWidth="1"/>
    <col min="3082" max="3330" width="9.140625" style="262"/>
    <col min="3331" max="3331" width="42.28515625" style="262" customWidth="1"/>
    <col min="3332" max="3332" width="19.28515625" style="262" customWidth="1"/>
    <col min="3333" max="3333" width="14.85546875" style="262" customWidth="1"/>
    <col min="3334" max="3334" width="23.140625" style="262" customWidth="1"/>
    <col min="3335" max="3335" width="16.42578125" style="262" customWidth="1"/>
    <col min="3336" max="3336" width="31" style="262" customWidth="1"/>
    <col min="3337" max="3337" width="30.28515625" style="262" customWidth="1"/>
    <col min="3338" max="3586" width="9.140625" style="262"/>
    <col min="3587" max="3587" width="42.28515625" style="262" customWidth="1"/>
    <col min="3588" max="3588" width="19.28515625" style="262" customWidth="1"/>
    <col min="3589" max="3589" width="14.85546875" style="262" customWidth="1"/>
    <col min="3590" max="3590" width="23.140625" style="262" customWidth="1"/>
    <col min="3591" max="3591" width="16.42578125" style="262" customWidth="1"/>
    <col min="3592" max="3592" width="31" style="262" customWidth="1"/>
    <col min="3593" max="3593" width="30.28515625" style="262" customWidth="1"/>
    <col min="3594" max="3842" width="9.140625" style="262"/>
    <col min="3843" max="3843" width="42.28515625" style="262" customWidth="1"/>
    <col min="3844" max="3844" width="19.28515625" style="262" customWidth="1"/>
    <col min="3845" max="3845" width="14.85546875" style="262" customWidth="1"/>
    <col min="3846" max="3846" width="23.140625" style="262" customWidth="1"/>
    <col min="3847" max="3847" width="16.42578125" style="262" customWidth="1"/>
    <col min="3848" max="3848" width="31" style="262" customWidth="1"/>
    <col min="3849" max="3849" width="30.28515625" style="262" customWidth="1"/>
    <col min="3850" max="4098" width="9.140625" style="262"/>
    <col min="4099" max="4099" width="42.28515625" style="262" customWidth="1"/>
    <col min="4100" max="4100" width="19.28515625" style="262" customWidth="1"/>
    <col min="4101" max="4101" width="14.85546875" style="262" customWidth="1"/>
    <col min="4102" max="4102" width="23.140625" style="262" customWidth="1"/>
    <col min="4103" max="4103" width="16.42578125" style="262" customWidth="1"/>
    <col min="4104" max="4104" width="31" style="262" customWidth="1"/>
    <col min="4105" max="4105" width="30.28515625" style="262" customWidth="1"/>
    <col min="4106" max="4354" width="9.140625" style="262"/>
    <col min="4355" max="4355" width="42.28515625" style="262" customWidth="1"/>
    <col min="4356" max="4356" width="19.28515625" style="262" customWidth="1"/>
    <col min="4357" max="4357" width="14.85546875" style="262" customWidth="1"/>
    <col min="4358" max="4358" width="23.140625" style="262" customWidth="1"/>
    <col min="4359" max="4359" width="16.42578125" style="262" customWidth="1"/>
    <col min="4360" max="4360" width="31" style="262" customWidth="1"/>
    <col min="4361" max="4361" width="30.28515625" style="262" customWidth="1"/>
    <col min="4362" max="4610" width="9.140625" style="262"/>
    <col min="4611" max="4611" width="42.28515625" style="262" customWidth="1"/>
    <col min="4612" max="4612" width="19.28515625" style="262" customWidth="1"/>
    <col min="4613" max="4613" width="14.85546875" style="262" customWidth="1"/>
    <col min="4614" max="4614" width="23.140625" style="262" customWidth="1"/>
    <col min="4615" max="4615" width="16.42578125" style="262" customWidth="1"/>
    <col min="4616" max="4616" width="31" style="262" customWidth="1"/>
    <col min="4617" max="4617" width="30.28515625" style="262" customWidth="1"/>
    <col min="4618" max="4866" width="9.140625" style="262"/>
    <col min="4867" max="4867" width="42.28515625" style="262" customWidth="1"/>
    <col min="4868" max="4868" width="19.28515625" style="262" customWidth="1"/>
    <col min="4869" max="4869" width="14.85546875" style="262" customWidth="1"/>
    <col min="4870" max="4870" width="23.140625" style="262" customWidth="1"/>
    <col min="4871" max="4871" width="16.42578125" style="262" customWidth="1"/>
    <col min="4872" max="4872" width="31" style="262" customWidth="1"/>
    <col min="4873" max="4873" width="30.28515625" style="262" customWidth="1"/>
    <col min="4874" max="5122" width="9.140625" style="262"/>
    <col min="5123" max="5123" width="42.28515625" style="262" customWidth="1"/>
    <col min="5124" max="5124" width="19.28515625" style="262" customWidth="1"/>
    <col min="5125" max="5125" width="14.85546875" style="262" customWidth="1"/>
    <col min="5126" max="5126" width="23.140625" style="262" customWidth="1"/>
    <col min="5127" max="5127" width="16.42578125" style="262" customWidth="1"/>
    <col min="5128" max="5128" width="31" style="262" customWidth="1"/>
    <col min="5129" max="5129" width="30.28515625" style="262" customWidth="1"/>
    <col min="5130" max="5378" width="9.140625" style="262"/>
    <col min="5379" max="5379" width="42.28515625" style="262" customWidth="1"/>
    <col min="5380" max="5380" width="19.28515625" style="262" customWidth="1"/>
    <col min="5381" max="5381" width="14.85546875" style="262" customWidth="1"/>
    <col min="5382" max="5382" width="23.140625" style="262" customWidth="1"/>
    <col min="5383" max="5383" width="16.42578125" style="262" customWidth="1"/>
    <col min="5384" max="5384" width="31" style="262" customWidth="1"/>
    <col min="5385" max="5385" width="30.28515625" style="262" customWidth="1"/>
    <col min="5386" max="5634" width="9.140625" style="262"/>
    <col min="5635" max="5635" width="42.28515625" style="262" customWidth="1"/>
    <col min="5636" max="5636" width="19.28515625" style="262" customWidth="1"/>
    <col min="5637" max="5637" width="14.85546875" style="262" customWidth="1"/>
    <col min="5638" max="5638" width="23.140625" style="262" customWidth="1"/>
    <col min="5639" max="5639" width="16.42578125" style="262" customWidth="1"/>
    <col min="5640" max="5640" width="31" style="262" customWidth="1"/>
    <col min="5641" max="5641" width="30.28515625" style="262" customWidth="1"/>
    <col min="5642" max="5890" width="9.140625" style="262"/>
    <col min="5891" max="5891" width="42.28515625" style="262" customWidth="1"/>
    <col min="5892" max="5892" width="19.28515625" style="262" customWidth="1"/>
    <col min="5893" max="5893" width="14.85546875" style="262" customWidth="1"/>
    <col min="5894" max="5894" width="23.140625" style="262" customWidth="1"/>
    <col min="5895" max="5895" width="16.42578125" style="262" customWidth="1"/>
    <col min="5896" max="5896" width="31" style="262" customWidth="1"/>
    <col min="5897" max="5897" width="30.28515625" style="262" customWidth="1"/>
    <col min="5898" max="6146" width="9.140625" style="262"/>
    <col min="6147" max="6147" width="42.28515625" style="262" customWidth="1"/>
    <col min="6148" max="6148" width="19.28515625" style="262" customWidth="1"/>
    <col min="6149" max="6149" width="14.85546875" style="262" customWidth="1"/>
    <col min="6150" max="6150" width="23.140625" style="262" customWidth="1"/>
    <col min="6151" max="6151" width="16.42578125" style="262" customWidth="1"/>
    <col min="6152" max="6152" width="31" style="262" customWidth="1"/>
    <col min="6153" max="6153" width="30.28515625" style="262" customWidth="1"/>
    <col min="6154" max="6402" width="9.140625" style="262"/>
    <col min="6403" max="6403" width="42.28515625" style="262" customWidth="1"/>
    <col min="6404" max="6404" width="19.28515625" style="262" customWidth="1"/>
    <col min="6405" max="6405" width="14.85546875" style="262" customWidth="1"/>
    <col min="6406" max="6406" width="23.140625" style="262" customWidth="1"/>
    <col min="6407" max="6407" width="16.42578125" style="262" customWidth="1"/>
    <col min="6408" max="6408" width="31" style="262" customWidth="1"/>
    <col min="6409" max="6409" width="30.28515625" style="262" customWidth="1"/>
    <col min="6410" max="6658" width="9.140625" style="262"/>
    <col min="6659" max="6659" width="42.28515625" style="262" customWidth="1"/>
    <col min="6660" max="6660" width="19.28515625" style="262" customWidth="1"/>
    <col min="6661" max="6661" width="14.85546875" style="262" customWidth="1"/>
    <col min="6662" max="6662" width="23.140625" style="262" customWidth="1"/>
    <col min="6663" max="6663" width="16.42578125" style="262" customWidth="1"/>
    <col min="6664" max="6664" width="31" style="262" customWidth="1"/>
    <col min="6665" max="6665" width="30.28515625" style="262" customWidth="1"/>
    <col min="6666" max="6914" width="9.140625" style="262"/>
    <col min="6915" max="6915" width="42.28515625" style="262" customWidth="1"/>
    <col min="6916" max="6916" width="19.28515625" style="262" customWidth="1"/>
    <col min="6917" max="6917" width="14.85546875" style="262" customWidth="1"/>
    <col min="6918" max="6918" width="23.140625" style="262" customWidth="1"/>
    <col min="6919" max="6919" width="16.42578125" style="262" customWidth="1"/>
    <col min="6920" max="6920" width="31" style="262" customWidth="1"/>
    <col min="6921" max="6921" width="30.28515625" style="262" customWidth="1"/>
    <col min="6922" max="7170" width="9.140625" style="262"/>
    <col min="7171" max="7171" width="42.28515625" style="262" customWidth="1"/>
    <col min="7172" max="7172" width="19.28515625" style="262" customWidth="1"/>
    <col min="7173" max="7173" width="14.85546875" style="262" customWidth="1"/>
    <col min="7174" max="7174" width="23.140625" style="262" customWidth="1"/>
    <col min="7175" max="7175" width="16.42578125" style="262" customWidth="1"/>
    <col min="7176" max="7176" width="31" style="262" customWidth="1"/>
    <col min="7177" max="7177" width="30.28515625" style="262" customWidth="1"/>
    <col min="7178" max="7426" width="9.140625" style="262"/>
    <col min="7427" max="7427" width="42.28515625" style="262" customWidth="1"/>
    <col min="7428" max="7428" width="19.28515625" style="262" customWidth="1"/>
    <col min="7429" max="7429" width="14.85546875" style="262" customWidth="1"/>
    <col min="7430" max="7430" width="23.140625" style="262" customWidth="1"/>
    <col min="7431" max="7431" width="16.42578125" style="262" customWidth="1"/>
    <col min="7432" max="7432" width="31" style="262" customWidth="1"/>
    <col min="7433" max="7433" width="30.28515625" style="262" customWidth="1"/>
    <col min="7434" max="7682" width="9.140625" style="262"/>
    <col min="7683" max="7683" width="42.28515625" style="262" customWidth="1"/>
    <col min="7684" max="7684" width="19.28515625" style="262" customWidth="1"/>
    <col min="7685" max="7685" width="14.85546875" style="262" customWidth="1"/>
    <col min="7686" max="7686" width="23.140625" style="262" customWidth="1"/>
    <col min="7687" max="7687" width="16.42578125" style="262" customWidth="1"/>
    <col min="7688" max="7688" width="31" style="262" customWidth="1"/>
    <col min="7689" max="7689" width="30.28515625" style="262" customWidth="1"/>
    <col min="7690" max="7938" width="9.140625" style="262"/>
    <col min="7939" max="7939" width="42.28515625" style="262" customWidth="1"/>
    <col min="7940" max="7940" width="19.28515625" style="262" customWidth="1"/>
    <col min="7941" max="7941" width="14.85546875" style="262" customWidth="1"/>
    <col min="7942" max="7942" width="23.140625" style="262" customWidth="1"/>
    <col min="7943" max="7943" width="16.42578125" style="262" customWidth="1"/>
    <col min="7944" max="7944" width="31" style="262" customWidth="1"/>
    <col min="7945" max="7945" width="30.28515625" style="262" customWidth="1"/>
    <col min="7946" max="8194" width="9.140625" style="262"/>
    <col min="8195" max="8195" width="42.28515625" style="262" customWidth="1"/>
    <col min="8196" max="8196" width="19.28515625" style="262" customWidth="1"/>
    <col min="8197" max="8197" width="14.85546875" style="262" customWidth="1"/>
    <col min="8198" max="8198" width="23.140625" style="262" customWidth="1"/>
    <col min="8199" max="8199" width="16.42578125" style="262" customWidth="1"/>
    <col min="8200" max="8200" width="31" style="262" customWidth="1"/>
    <col min="8201" max="8201" width="30.28515625" style="262" customWidth="1"/>
    <col min="8202" max="8450" width="9.140625" style="262"/>
    <col min="8451" max="8451" width="42.28515625" style="262" customWidth="1"/>
    <col min="8452" max="8452" width="19.28515625" style="262" customWidth="1"/>
    <col min="8453" max="8453" width="14.85546875" style="262" customWidth="1"/>
    <col min="8454" max="8454" width="23.140625" style="262" customWidth="1"/>
    <col min="8455" max="8455" width="16.42578125" style="262" customWidth="1"/>
    <col min="8456" max="8456" width="31" style="262" customWidth="1"/>
    <col min="8457" max="8457" width="30.28515625" style="262" customWidth="1"/>
    <col min="8458" max="8706" width="9.140625" style="262"/>
    <col min="8707" max="8707" width="42.28515625" style="262" customWidth="1"/>
    <col min="8708" max="8708" width="19.28515625" style="262" customWidth="1"/>
    <col min="8709" max="8709" width="14.85546875" style="262" customWidth="1"/>
    <col min="8710" max="8710" width="23.140625" style="262" customWidth="1"/>
    <col min="8711" max="8711" width="16.42578125" style="262" customWidth="1"/>
    <col min="8712" max="8712" width="31" style="262" customWidth="1"/>
    <col min="8713" max="8713" width="30.28515625" style="262" customWidth="1"/>
    <col min="8714" max="8962" width="9.140625" style="262"/>
    <col min="8963" max="8963" width="42.28515625" style="262" customWidth="1"/>
    <col min="8964" max="8964" width="19.28515625" style="262" customWidth="1"/>
    <col min="8965" max="8965" width="14.85546875" style="262" customWidth="1"/>
    <col min="8966" max="8966" width="23.140625" style="262" customWidth="1"/>
    <col min="8967" max="8967" width="16.42578125" style="262" customWidth="1"/>
    <col min="8968" max="8968" width="31" style="262" customWidth="1"/>
    <col min="8969" max="8969" width="30.28515625" style="262" customWidth="1"/>
    <col min="8970" max="9218" width="9.140625" style="262"/>
    <col min="9219" max="9219" width="42.28515625" style="262" customWidth="1"/>
    <col min="9220" max="9220" width="19.28515625" style="262" customWidth="1"/>
    <col min="9221" max="9221" width="14.85546875" style="262" customWidth="1"/>
    <col min="9222" max="9222" width="23.140625" style="262" customWidth="1"/>
    <col min="9223" max="9223" width="16.42578125" style="262" customWidth="1"/>
    <col min="9224" max="9224" width="31" style="262" customWidth="1"/>
    <col min="9225" max="9225" width="30.28515625" style="262" customWidth="1"/>
    <col min="9226" max="9474" width="9.140625" style="262"/>
    <col min="9475" max="9475" width="42.28515625" style="262" customWidth="1"/>
    <col min="9476" max="9476" width="19.28515625" style="262" customWidth="1"/>
    <col min="9477" max="9477" width="14.85546875" style="262" customWidth="1"/>
    <col min="9478" max="9478" width="23.140625" style="262" customWidth="1"/>
    <col min="9479" max="9479" width="16.42578125" style="262" customWidth="1"/>
    <col min="9480" max="9480" width="31" style="262" customWidth="1"/>
    <col min="9481" max="9481" width="30.28515625" style="262" customWidth="1"/>
    <col min="9482" max="9730" width="9.140625" style="262"/>
    <col min="9731" max="9731" width="42.28515625" style="262" customWidth="1"/>
    <col min="9732" max="9732" width="19.28515625" style="262" customWidth="1"/>
    <col min="9733" max="9733" width="14.85546875" style="262" customWidth="1"/>
    <col min="9734" max="9734" width="23.140625" style="262" customWidth="1"/>
    <col min="9735" max="9735" width="16.42578125" style="262" customWidth="1"/>
    <col min="9736" max="9736" width="31" style="262" customWidth="1"/>
    <col min="9737" max="9737" width="30.28515625" style="262" customWidth="1"/>
    <col min="9738" max="9986" width="9.140625" style="262"/>
    <col min="9987" max="9987" width="42.28515625" style="262" customWidth="1"/>
    <col min="9988" max="9988" width="19.28515625" style="262" customWidth="1"/>
    <col min="9989" max="9989" width="14.85546875" style="262" customWidth="1"/>
    <col min="9990" max="9990" width="23.140625" style="262" customWidth="1"/>
    <col min="9991" max="9991" width="16.42578125" style="262" customWidth="1"/>
    <col min="9992" max="9992" width="31" style="262" customWidth="1"/>
    <col min="9993" max="9993" width="30.28515625" style="262" customWidth="1"/>
    <col min="9994" max="10242" width="9.140625" style="262"/>
    <col min="10243" max="10243" width="42.28515625" style="262" customWidth="1"/>
    <col min="10244" max="10244" width="19.28515625" style="262" customWidth="1"/>
    <col min="10245" max="10245" width="14.85546875" style="262" customWidth="1"/>
    <col min="10246" max="10246" width="23.140625" style="262" customWidth="1"/>
    <col min="10247" max="10247" width="16.42578125" style="262" customWidth="1"/>
    <col min="10248" max="10248" width="31" style="262" customWidth="1"/>
    <col min="10249" max="10249" width="30.28515625" style="262" customWidth="1"/>
    <col min="10250" max="10498" width="9.140625" style="262"/>
    <col min="10499" max="10499" width="42.28515625" style="262" customWidth="1"/>
    <col min="10500" max="10500" width="19.28515625" style="262" customWidth="1"/>
    <col min="10501" max="10501" width="14.85546875" style="262" customWidth="1"/>
    <col min="10502" max="10502" width="23.140625" style="262" customWidth="1"/>
    <col min="10503" max="10503" width="16.42578125" style="262" customWidth="1"/>
    <col min="10504" max="10504" width="31" style="262" customWidth="1"/>
    <col min="10505" max="10505" width="30.28515625" style="262" customWidth="1"/>
    <col min="10506" max="10754" width="9.140625" style="262"/>
    <col min="10755" max="10755" width="42.28515625" style="262" customWidth="1"/>
    <col min="10756" max="10756" width="19.28515625" style="262" customWidth="1"/>
    <col min="10757" max="10757" width="14.85546875" style="262" customWidth="1"/>
    <col min="10758" max="10758" width="23.140625" style="262" customWidth="1"/>
    <col min="10759" max="10759" width="16.42578125" style="262" customWidth="1"/>
    <col min="10760" max="10760" width="31" style="262" customWidth="1"/>
    <col min="10761" max="10761" width="30.28515625" style="262" customWidth="1"/>
    <col min="10762" max="11010" width="9.140625" style="262"/>
    <col min="11011" max="11011" width="42.28515625" style="262" customWidth="1"/>
    <col min="11012" max="11012" width="19.28515625" style="262" customWidth="1"/>
    <col min="11013" max="11013" width="14.85546875" style="262" customWidth="1"/>
    <col min="11014" max="11014" width="23.140625" style="262" customWidth="1"/>
    <col min="11015" max="11015" width="16.42578125" style="262" customWidth="1"/>
    <col min="11016" max="11016" width="31" style="262" customWidth="1"/>
    <col min="11017" max="11017" width="30.28515625" style="262" customWidth="1"/>
    <col min="11018" max="11266" width="9.140625" style="262"/>
    <col min="11267" max="11267" width="42.28515625" style="262" customWidth="1"/>
    <col min="11268" max="11268" width="19.28515625" style="262" customWidth="1"/>
    <col min="11269" max="11269" width="14.85546875" style="262" customWidth="1"/>
    <col min="11270" max="11270" width="23.140625" style="262" customWidth="1"/>
    <col min="11271" max="11271" width="16.42578125" style="262" customWidth="1"/>
    <col min="11272" max="11272" width="31" style="262" customWidth="1"/>
    <col min="11273" max="11273" width="30.28515625" style="262" customWidth="1"/>
    <col min="11274" max="11522" width="9.140625" style="262"/>
    <col min="11523" max="11523" width="42.28515625" style="262" customWidth="1"/>
    <col min="11524" max="11524" width="19.28515625" style="262" customWidth="1"/>
    <col min="11525" max="11525" width="14.85546875" style="262" customWidth="1"/>
    <col min="11526" max="11526" width="23.140625" style="262" customWidth="1"/>
    <col min="11527" max="11527" width="16.42578125" style="262" customWidth="1"/>
    <col min="11528" max="11528" width="31" style="262" customWidth="1"/>
    <col min="11529" max="11529" width="30.28515625" style="262" customWidth="1"/>
    <col min="11530" max="11778" width="9.140625" style="262"/>
    <col min="11779" max="11779" width="42.28515625" style="262" customWidth="1"/>
    <col min="11780" max="11780" width="19.28515625" style="262" customWidth="1"/>
    <col min="11781" max="11781" width="14.85546875" style="262" customWidth="1"/>
    <col min="11782" max="11782" width="23.140625" style="262" customWidth="1"/>
    <col min="11783" max="11783" width="16.42578125" style="262" customWidth="1"/>
    <col min="11784" max="11784" width="31" style="262" customWidth="1"/>
    <col min="11785" max="11785" width="30.28515625" style="262" customWidth="1"/>
    <col min="11786" max="12034" width="9.140625" style="262"/>
    <col min="12035" max="12035" width="42.28515625" style="262" customWidth="1"/>
    <col min="12036" max="12036" width="19.28515625" style="262" customWidth="1"/>
    <col min="12037" max="12037" width="14.85546875" style="262" customWidth="1"/>
    <col min="12038" max="12038" width="23.140625" style="262" customWidth="1"/>
    <col min="12039" max="12039" width="16.42578125" style="262" customWidth="1"/>
    <col min="12040" max="12040" width="31" style="262" customWidth="1"/>
    <col min="12041" max="12041" width="30.28515625" style="262" customWidth="1"/>
    <col min="12042" max="12290" width="9.140625" style="262"/>
    <col min="12291" max="12291" width="42.28515625" style="262" customWidth="1"/>
    <col min="12292" max="12292" width="19.28515625" style="262" customWidth="1"/>
    <col min="12293" max="12293" width="14.85546875" style="262" customWidth="1"/>
    <col min="12294" max="12294" width="23.140625" style="262" customWidth="1"/>
    <col min="12295" max="12295" width="16.42578125" style="262" customWidth="1"/>
    <col min="12296" max="12296" width="31" style="262" customWidth="1"/>
    <col min="12297" max="12297" width="30.28515625" style="262" customWidth="1"/>
    <col min="12298" max="12546" width="9.140625" style="262"/>
    <col min="12547" max="12547" width="42.28515625" style="262" customWidth="1"/>
    <col min="12548" max="12548" width="19.28515625" style="262" customWidth="1"/>
    <col min="12549" max="12549" width="14.85546875" style="262" customWidth="1"/>
    <col min="12550" max="12550" width="23.140625" style="262" customWidth="1"/>
    <col min="12551" max="12551" width="16.42578125" style="262" customWidth="1"/>
    <col min="12552" max="12552" width="31" style="262" customWidth="1"/>
    <col min="12553" max="12553" width="30.28515625" style="262" customWidth="1"/>
    <col min="12554" max="12802" width="9.140625" style="262"/>
    <col min="12803" max="12803" width="42.28515625" style="262" customWidth="1"/>
    <col min="12804" max="12804" width="19.28515625" style="262" customWidth="1"/>
    <col min="12805" max="12805" width="14.85546875" style="262" customWidth="1"/>
    <col min="12806" max="12806" width="23.140625" style="262" customWidth="1"/>
    <col min="12807" max="12807" width="16.42578125" style="262" customWidth="1"/>
    <col min="12808" max="12808" width="31" style="262" customWidth="1"/>
    <col min="12809" max="12809" width="30.28515625" style="262" customWidth="1"/>
    <col min="12810" max="13058" width="9.140625" style="262"/>
    <col min="13059" max="13059" width="42.28515625" style="262" customWidth="1"/>
    <col min="13060" max="13060" width="19.28515625" style="262" customWidth="1"/>
    <col min="13061" max="13061" width="14.85546875" style="262" customWidth="1"/>
    <col min="13062" max="13062" width="23.140625" style="262" customWidth="1"/>
    <col min="13063" max="13063" width="16.42578125" style="262" customWidth="1"/>
    <col min="13064" max="13064" width="31" style="262" customWidth="1"/>
    <col min="13065" max="13065" width="30.28515625" style="262" customWidth="1"/>
    <col min="13066" max="13314" width="9.140625" style="262"/>
    <col min="13315" max="13315" width="42.28515625" style="262" customWidth="1"/>
    <col min="13316" max="13316" width="19.28515625" style="262" customWidth="1"/>
    <col min="13317" max="13317" width="14.85546875" style="262" customWidth="1"/>
    <col min="13318" max="13318" width="23.140625" style="262" customWidth="1"/>
    <col min="13319" max="13319" width="16.42578125" style="262" customWidth="1"/>
    <col min="13320" max="13320" width="31" style="262" customWidth="1"/>
    <col min="13321" max="13321" width="30.28515625" style="262" customWidth="1"/>
    <col min="13322" max="13570" width="9.140625" style="262"/>
    <col min="13571" max="13571" width="42.28515625" style="262" customWidth="1"/>
    <col min="13572" max="13572" width="19.28515625" style="262" customWidth="1"/>
    <col min="13573" max="13573" width="14.85546875" style="262" customWidth="1"/>
    <col min="13574" max="13574" width="23.140625" style="262" customWidth="1"/>
    <col min="13575" max="13575" width="16.42578125" style="262" customWidth="1"/>
    <col min="13576" max="13576" width="31" style="262" customWidth="1"/>
    <col min="13577" max="13577" width="30.28515625" style="262" customWidth="1"/>
    <col min="13578" max="13826" width="9.140625" style="262"/>
    <col min="13827" max="13827" width="42.28515625" style="262" customWidth="1"/>
    <col min="13828" max="13828" width="19.28515625" style="262" customWidth="1"/>
    <col min="13829" max="13829" width="14.85546875" style="262" customWidth="1"/>
    <col min="13830" max="13830" width="23.140625" style="262" customWidth="1"/>
    <col min="13831" max="13831" width="16.42578125" style="262" customWidth="1"/>
    <col min="13832" max="13832" width="31" style="262" customWidth="1"/>
    <col min="13833" max="13833" width="30.28515625" style="262" customWidth="1"/>
    <col min="13834" max="14082" width="9.140625" style="262"/>
    <col min="14083" max="14083" width="42.28515625" style="262" customWidth="1"/>
    <col min="14084" max="14084" width="19.28515625" style="262" customWidth="1"/>
    <col min="14085" max="14085" width="14.85546875" style="262" customWidth="1"/>
    <col min="14086" max="14086" width="23.140625" style="262" customWidth="1"/>
    <col min="14087" max="14087" width="16.42578125" style="262" customWidth="1"/>
    <col min="14088" max="14088" width="31" style="262" customWidth="1"/>
    <col min="14089" max="14089" width="30.28515625" style="262" customWidth="1"/>
    <col min="14090" max="14338" width="9.140625" style="262"/>
    <col min="14339" max="14339" width="42.28515625" style="262" customWidth="1"/>
    <col min="14340" max="14340" width="19.28515625" style="262" customWidth="1"/>
    <col min="14341" max="14341" width="14.85546875" style="262" customWidth="1"/>
    <col min="14342" max="14342" width="23.140625" style="262" customWidth="1"/>
    <col min="14343" max="14343" width="16.42578125" style="262" customWidth="1"/>
    <col min="14344" max="14344" width="31" style="262" customWidth="1"/>
    <col min="14345" max="14345" width="30.28515625" style="262" customWidth="1"/>
    <col min="14346" max="14594" width="9.140625" style="262"/>
    <col min="14595" max="14595" width="42.28515625" style="262" customWidth="1"/>
    <col min="14596" max="14596" width="19.28515625" style="262" customWidth="1"/>
    <col min="14597" max="14597" width="14.85546875" style="262" customWidth="1"/>
    <col min="14598" max="14598" width="23.140625" style="262" customWidth="1"/>
    <col min="14599" max="14599" width="16.42578125" style="262" customWidth="1"/>
    <col min="14600" max="14600" width="31" style="262" customWidth="1"/>
    <col min="14601" max="14601" width="30.28515625" style="262" customWidth="1"/>
    <col min="14602" max="14850" width="9.140625" style="262"/>
    <col min="14851" max="14851" width="42.28515625" style="262" customWidth="1"/>
    <col min="14852" max="14852" width="19.28515625" style="262" customWidth="1"/>
    <col min="14853" max="14853" width="14.85546875" style="262" customWidth="1"/>
    <col min="14854" max="14854" width="23.140625" style="262" customWidth="1"/>
    <col min="14855" max="14855" width="16.42578125" style="262" customWidth="1"/>
    <col min="14856" max="14856" width="31" style="262" customWidth="1"/>
    <col min="14857" max="14857" width="30.28515625" style="262" customWidth="1"/>
    <col min="14858" max="15106" width="9.140625" style="262"/>
    <col min="15107" max="15107" width="42.28515625" style="262" customWidth="1"/>
    <col min="15108" max="15108" width="19.28515625" style="262" customWidth="1"/>
    <col min="15109" max="15109" width="14.85546875" style="262" customWidth="1"/>
    <col min="15110" max="15110" width="23.140625" style="262" customWidth="1"/>
    <col min="15111" max="15111" width="16.42578125" style="262" customWidth="1"/>
    <col min="15112" max="15112" width="31" style="262" customWidth="1"/>
    <col min="15113" max="15113" width="30.28515625" style="262" customWidth="1"/>
    <col min="15114" max="15362" width="9.140625" style="262"/>
    <col min="15363" max="15363" width="42.28515625" style="262" customWidth="1"/>
    <col min="15364" max="15364" width="19.28515625" style="262" customWidth="1"/>
    <col min="15365" max="15365" width="14.85546875" style="262" customWidth="1"/>
    <col min="15366" max="15366" width="23.140625" style="262" customWidth="1"/>
    <col min="15367" max="15367" width="16.42578125" style="262" customWidth="1"/>
    <col min="15368" max="15368" width="31" style="262" customWidth="1"/>
    <col min="15369" max="15369" width="30.28515625" style="262" customWidth="1"/>
    <col min="15370" max="15618" width="9.140625" style="262"/>
    <col min="15619" max="15619" width="42.28515625" style="262" customWidth="1"/>
    <col min="15620" max="15620" width="19.28515625" style="262" customWidth="1"/>
    <col min="15621" max="15621" width="14.85546875" style="262" customWidth="1"/>
    <col min="15622" max="15622" width="23.140625" style="262" customWidth="1"/>
    <col min="15623" max="15623" width="16.42578125" style="262" customWidth="1"/>
    <col min="15624" max="15624" width="31" style="262" customWidth="1"/>
    <col min="15625" max="15625" width="30.28515625" style="262" customWidth="1"/>
    <col min="15626" max="15874" width="9.140625" style="262"/>
    <col min="15875" max="15875" width="42.28515625" style="262" customWidth="1"/>
    <col min="15876" max="15876" width="19.28515625" style="262" customWidth="1"/>
    <col min="15877" max="15877" width="14.85546875" style="262" customWidth="1"/>
    <col min="15878" max="15878" width="23.140625" style="262" customWidth="1"/>
    <col min="15879" max="15879" width="16.42578125" style="262" customWidth="1"/>
    <col min="15880" max="15880" width="31" style="262" customWidth="1"/>
    <col min="15881" max="15881" width="30.28515625" style="262" customWidth="1"/>
    <col min="15882" max="16130" width="9.140625" style="262"/>
    <col min="16131" max="16131" width="42.28515625" style="262" customWidth="1"/>
    <col min="16132" max="16132" width="19.28515625" style="262" customWidth="1"/>
    <col min="16133" max="16133" width="14.85546875" style="262" customWidth="1"/>
    <col min="16134" max="16134" width="23.140625" style="262" customWidth="1"/>
    <col min="16135" max="16135" width="16.42578125" style="262" customWidth="1"/>
    <col min="16136" max="16136" width="31" style="262" customWidth="1"/>
    <col min="16137" max="16137" width="30.28515625" style="262" customWidth="1"/>
    <col min="16138" max="16384" width="9.140625" style="262"/>
  </cols>
  <sheetData>
    <row r="1" spans="1:9" x14ac:dyDescent="0.25">
      <c r="A1" s="259" t="s">
        <v>305</v>
      </c>
      <c r="B1" s="260"/>
      <c r="C1" s="260"/>
      <c r="D1" s="260"/>
      <c r="E1" s="260"/>
      <c r="F1" s="260"/>
      <c r="G1" s="260"/>
      <c r="H1" s="260"/>
    </row>
    <row r="2" spans="1:9" x14ac:dyDescent="0.25">
      <c r="A2" s="338" t="s">
        <v>304</v>
      </c>
      <c r="B2" s="338"/>
      <c r="C2" s="338"/>
      <c r="D2" s="338"/>
      <c r="E2" s="338"/>
      <c r="F2" s="338"/>
      <c r="G2" s="338"/>
      <c r="H2" s="338"/>
    </row>
    <row r="3" spans="1:9" ht="15" customHeight="1" thickBot="1" x14ac:dyDescent="0.3">
      <c r="A3" s="263"/>
      <c r="B3" s="263"/>
      <c r="C3" s="263"/>
      <c r="D3" s="263"/>
      <c r="E3" s="263"/>
      <c r="F3" s="263"/>
      <c r="G3" s="263"/>
      <c r="H3" s="263"/>
    </row>
    <row r="4" spans="1:9" ht="31.5" x14ac:dyDescent="0.25">
      <c r="A4" s="345" t="s">
        <v>280</v>
      </c>
      <c r="B4" s="339" t="s">
        <v>23</v>
      </c>
      <c r="C4" s="339" t="s">
        <v>281</v>
      </c>
      <c r="D4" s="300" t="s">
        <v>282</v>
      </c>
      <c r="E4" s="264" t="s">
        <v>299</v>
      </c>
      <c r="F4" s="264" t="s">
        <v>298</v>
      </c>
      <c r="G4" s="342" t="s">
        <v>283</v>
      </c>
      <c r="H4" s="348" t="s">
        <v>284</v>
      </c>
    </row>
    <row r="5" spans="1:9" x14ac:dyDescent="0.25">
      <c r="A5" s="346"/>
      <c r="B5" s="340"/>
      <c r="C5" s="340"/>
      <c r="D5" s="265">
        <v>2.5000000000000001E-2</v>
      </c>
      <c r="E5" s="266" t="s">
        <v>300</v>
      </c>
      <c r="F5" s="266">
        <v>2.5000000000000001E-2</v>
      </c>
      <c r="G5" s="343"/>
      <c r="H5" s="349"/>
    </row>
    <row r="6" spans="1:9" ht="16.5" thickBot="1" x14ac:dyDescent="0.3">
      <c r="A6" s="347"/>
      <c r="B6" s="341"/>
      <c r="C6" s="341"/>
      <c r="D6" s="267">
        <v>0.1</v>
      </c>
      <c r="E6" s="266">
        <v>7.4999999999999997E-2</v>
      </c>
      <c r="F6" s="266"/>
      <c r="G6" s="344"/>
      <c r="H6" s="268" t="s">
        <v>285</v>
      </c>
    </row>
    <row r="7" spans="1:9" ht="16.5" thickBot="1" x14ac:dyDescent="0.3">
      <c r="A7" s="269"/>
      <c r="B7" s="270"/>
      <c r="C7" s="271"/>
      <c r="D7" s="272"/>
      <c r="E7" s="270"/>
      <c r="F7" s="270"/>
      <c r="G7" s="270"/>
      <c r="H7" s="273"/>
      <c r="I7" s="274"/>
    </row>
    <row r="8" spans="1:9" ht="16.5" thickBot="1" x14ac:dyDescent="0.3">
      <c r="A8" s="275" t="s">
        <v>286</v>
      </c>
      <c r="B8" s="276" t="s">
        <v>240</v>
      </c>
      <c r="C8" s="277">
        <f>Print!P14</f>
        <v>226.20000000000002</v>
      </c>
      <c r="D8" s="277">
        <f>SUM(C8*$D$5)</f>
        <v>5.6550000000000011</v>
      </c>
      <c r="E8" s="277">
        <f>C8*E6</f>
        <v>16.965</v>
      </c>
      <c r="F8" s="277">
        <f>C8*F5</f>
        <v>5.6550000000000011</v>
      </c>
      <c r="G8" s="277">
        <f>SUM(C8+D8+E8+F8)</f>
        <v>254.47500000000002</v>
      </c>
      <c r="H8" s="278">
        <f>SUM(G8+G8*20/100)</f>
        <v>305.37</v>
      </c>
    </row>
    <row r="9" spans="1:9" ht="16.5" thickBot="1" x14ac:dyDescent="0.3">
      <c r="A9" s="279"/>
      <c r="B9" s="270"/>
      <c r="C9" s="280"/>
      <c r="D9" s="281"/>
      <c r="E9" s="281"/>
      <c r="F9" s="281"/>
      <c r="G9" s="281"/>
      <c r="H9" s="282"/>
    </row>
    <row r="10" spans="1:9" ht="16.5" thickBot="1" x14ac:dyDescent="0.3">
      <c r="A10" s="275" t="s">
        <v>104</v>
      </c>
      <c r="B10" s="276" t="s">
        <v>240</v>
      </c>
      <c r="C10" s="277">
        <f>Internet!F20</f>
        <v>786.62090000000001</v>
      </c>
      <c r="D10" s="277">
        <f>SUM(C10*$D$6)</f>
        <v>78.662090000000006</v>
      </c>
      <c r="E10" s="277">
        <f>C10*E6</f>
        <v>58.996567499999998</v>
      </c>
      <c r="F10" s="277">
        <f>C10*F5</f>
        <v>19.665522500000002</v>
      </c>
      <c r="G10" s="277">
        <f>SUM(C10+D10+E10+F10)</f>
        <v>943.94507999999996</v>
      </c>
      <c r="H10" s="278">
        <f>SUM(G10+G10*20/100)</f>
        <v>1132.7340959999999</v>
      </c>
    </row>
    <row r="11" spans="1:9" ht="16.5" thickBot="1" x14ac:dyDescent="0.3">
      <c r="A11" s="279"/>
      <c r="B11" s="270"/>
      <c r="C11" s="280"/>
      <c r="D11" s="281"/>
      <c r="E11" s="281"/>
      <c r="F11" s="281"/>
      <c r="G11" s="281"/>
      <c r="H11" s="282"/>
    </row>
    <row r="12" spans="1:9" ht="16.5" thickBot="1" x14ac:dyDescent="0.3">
      <c r="A12" s="302" t="s">
        <v>287</v>
      </c>
      <c r="B12" s="283" t="s">
        <v>240</v>
      </c>
      <c r="C12" s="277">
        <f>SUM(C8:C10)</f>
        <v>1012.8209000000001</v>
      </c>
      <c r="D12" s="277">
        <f>SUM(D8:D10)</f>
        <v>84.317090000000007</v>
      </c>
      <c r="E12" s="277">
        <f>SUM(E8:E10)</f>
        <v>75.961567500000001</v>
      </c>
      <c r="F12" s="277">
        <f t="shared" ref="F12" si="0">SUM(F8:F10)</f>
        <v>25.320522500000003</v>
      </c>
      <c r="G12" s="277">
        <f>SUM(G8:G10)</f>
        <v>1198.4200799999999</v>
      </c>
      <c r="H12" s="284">
        <f>SUM(H8:H10)</f>
        <v>1438.104096</v>
      </c>
    </row>
    <row r="13" spans="1:9" x14ac:dyDescent="0.25">
      <c r="A13" s="285"/>
      <c r="B13" s="285"/>
      <c r="C13" s="286"/>
      <c r="D13" s="287"/>
      <c r="E13" s="286"/>
      <c r="F13" s="286"/>
      <c r="G13" s="286"/>
      <c r="H13" s="285"/>
    </row>
    <row r="14" spans="1:9" hidden="1" x14ac:dyDescent="0.25">
      <c r="A14" s="285"/>
      <c r="B14" s="288"/>
      <c r="C14" s="288"/>
      <c r="D14" s="288"/>
      <c r="E14" s="288"/>
      <c r="F14" s="288"/>
      <c r="G14" s="288"/>
      <c r="H14" s="288"/>
      <c r="I14" s="289"/>
    </row>
    <row r="15" spans="1:9" hidden="1" x14ac:dyDescent="0.25">
      <c r="B15" s="290"/>
      <c r="C15" s="291"/>
      <c r="D15" s="292"/>
      <c r="E15" s="292"/>
      <c r="F15" s="292"/>
      <c r="G15" s="292"/>
      <c r="H15" s="293"/>
      <c r="I15" s="289"/>
    </row>
    <row r="16" spans="1:9" hidden="1" x14ac:dyDescent="0.25">
      <c r="A16" s="294" t="s">
        <v>288</v>
      </c>
      <c r="B16" s="295">
        <f>SUM((C8+C10)+(D12/2))</f>
        <v>1054.9794449999999</v>
      </c>
    </row>
    <row r="17" spans="1:3" hidden="1" x14ac:dyDescent="0.25">
      <c r="A17" s="294" t="s">
        <v>289</v>
      </c>
      <c r="B17" s="296">
        <f>D12/2</f>
        <v>42.158545000000004</v>
      </c>
      <c r="C17" s="297"/>
    </row>
    <row r="18" spans="1:3" hidden="1" x14ac:dyDescent="0.25">
      <c r="A18" s="294" t="s">
        <v>290</v>
      </c>
      <c r="B18" s="296" t="e">
        <f>#REF!+#REF!</f>
        <v>#REF!</v>
      </c>
    </row>
    <row r="19" spans="1:3" hidden="1" x14ac:dyDescent="0.25">
      <c r="A19" s="294" t="s">
        <v>291</v>
      </c>
      <c r="B19" s="296" t="e">
        <f>SUM(B16:B18)</f>
        <v>#REF!</v>
      </c>
    </row>
    <row r="20" spans="1:3" hidden="1" x14ac:dyDescent="0.25">
      <c r="A20" s="298" t="s">
        <v>292</v>
      </c>
      <c r="B20" s="299" t="e">
        <f>B19*1.2</f>
        <v>#REF!</v>
      </c>
    </row>
    <row r="21" spans="1:3" hidden="1" x14ac:dyDescent="0.25"/>
    <row r="22" spans="1:3" hidden="1" x14ac:dyDescent="0.25"/>
    <row r="23" spans="1:3" hidden="1" x14ac:dyDescent="0.25"/>
    <row r="24" spans="1:3" hidden="1" x14ac:dyDescent="0.25"/>
    <row r="25" spans="1:3" hidden="1" x14ac:dyDescent="0.25"/>
    <row r="26" spans="1:3" hidden="1" x14ac:dyDescent="0.25"/>
  </sheetData>
  <mergeCells count="6">
    <mergeCell ref="A2:H2"/>
    <mergeCell ref="B4:B6"/>
    <mergeCell ref="C4:C6"/>
    <mergeCell ref="G4:G6"/>
    <mergeCell ref="A4:A6"/>
    <mergeCell ref="H4:H5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285"/>
  <sheetViews>
    <sheetView topLeftCell="A25" workbookViewId="0">
      <selection activeCell="K4" sqref="K4:K58"/>
    </sheetView>
  </sheetViews>
  <sheetFormatPr defaultColWidth="9.140625" defaultRowHeight="12.75" x14ac:dyDescent="0.2"/>
  <cols>
    <col min="1" max="2" width="9.140625" style="1"/>
    <col min="3" max="3" width="10.140625" style="1" bestFit="1" customWidth="1"/>
    <col min="4" max="5" width="9.140625" style="1"/>
    <col min="6" max="6" width="25.42578125" style="1" customWidth="1"/>
    <col min="7" max="17" width="10.42578125" style="1" customWidth="1"/>
    <col min="18" max="19" width="9.140625" style="1"/>
    <col min="20" max="20" width="16" style="1" customWidth="1"/>
    <col min="21" max="32" width="10.7109375" style="1" customWidth="1"/>
    <col min="33" max="16384" width="9.140625" style="1"/>
  </cols>
  <sheetData>
    <row r="1" spans="2:34" ht="12.75" customHeight="1" x14ac:dyDescent="0.2">
      <c r="B1" s="1" t="s">
        <v>19</v>
      </c>
      <c r="C1" s="1" t="s">
        <v>19</v>
      </c>
    </row>
    <row r="2" spans="2:34" ht="13.5" customHeight="1" thickBot="1" x14ac:dyDescent="0.25">
      <c r="B2" s="5" t="s">
        <v>10</v>
      </c>
      <c r="C2" s="5" t="s">
        <v>10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 ht="13.5" thickBot="1" x14ac:dyDescent="0.25">
      <c r="B3" s="5" t="s">
        <v>11</v>
      </c>
      <c r="C3" s="5" t="s">
        <v>11</v>
      </c>
      <c r="F3" s="51" t="s">
        <v>20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15</v>
      </c>
      <c r="L3" s="52" t="s">
        <v>16</v>
      </c>
      <c r="M3" s="52" t="s">
        <v>18</v>
      </c>
      <c r="N3" s="52" t="s">
        <v>85</v>
      </c>
      <c r="O3" s="52" t="s">
        <v>86</v>
      </c>
      <c r="P3" s="52" t="s">
        <v>87</v>
      </c>
      <c r="Q3" s="52" t="s">
        <v>96</v>
      </c>
      <c r="T3" s="32"/>
      <c r="U3" s="33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15</v>
      </c>
      <c r="AA3" s="34" t="s">
        <v>16</v>
      </c>
      <c r="AB3" s="34" t="s">
        <v>18</v>
      </c>
      <c r="AC3" s="34" t="s">
        <v>85</v>
      </c>
      <c r="AD3" s="34" t="s">
        <v>86</v>
      </c>
      <c r="AE3" s="34" t="s">
        <v>87</v>
      </c>
      <c r="AF3" s="35" t="s">
        <v>96</v>
      </c>
    </row>
    <row r="4" spans="2:34" ht="14.25" x14ac:dyDescent="0.3">
      <c r="B4" s="5" t="s">
        <v>12</v>
      </c>
      <c r="C4" s="5" t="s">
        <v>12</v>
      </c>
      <c r="F4" s="53" t="s">
        <v>8</v>
      </c>
      <c r="G4" s="54">
        <v>2</v>
      </c>
      <c r="H4" s="54">
        <v>3</v>
      </c>
      <c r="I4" s="54">
        <v>3</v>
      </c>
      <c r="J4" s="54">
        <v>3.5</v>
      </c>
      <c r="K4" s="54">
        <v>4</v>
      </c>
      <c r="L4" s="54">
        <v>2</v>
      </c>
      <c r="M4" s="54">
        <v>2.5</v>
      </c>
      <c r="N4" s="54">
        <v>3</v>
      </c>
      <c r="O4" s="54">
        <v>3.5</v>
      </c>
      <c r="P4" s="54">
        <v>2</v>
      </c>
      <c r="Q4" s="55">
        <v>3.5</v>
      </c>
      <c r="S4" s="18"/>
      <c r="T4" s="29" t="s">
        <v>31</v>
      </c>
      <c r="U4" s="28"/>
      <c r="V4" s="150">
        <v>0.62</v>
      </c>
      <c r="W4" s="150">
        <v>0.63</v>
      </c>
      <c r="X4" s="150">
        <v>0.62</v>
      </c>
      <c r="Y4" s="150">
        <v>0.62</v>
      </c>
      <c r="Z4" s="150">
        <v>0.62</v>
      </c>
      <c r="AA4" s="150">
        <v>0.63</v>
      </c>
      <c r="AB4" s="150">
        <v>0.64</v>
      </c>
      <c r="AC4" s="150">
        <v>0.62</v>
      </c>
      <c r="AD4" s="150">
        <v>0.62</v>
      </c>
      <c r="AE4" s="150">
        <v>0.62</v>
      </c>
      <c r="AF4" s="150">
        <v>0.62</v>
      </c>
      <c r="AG4" s="64"/>
      <c r="AH4" s="8"/>
    </row>
    <row r="5" spans="2:34" ht="14.25" x14ac:dyDescent="0.3">
      <c r="B5" s="5" t="s">
        <v>13</v>
      </c>
      <c r="C5" s="5" t="s">
        <v>13</v>
      </c>
      <c r="F5" s="56" t="s">
        <v>120</v>
      </c>
      <c r="G5" s="57">
        <v>1.5</v>
      </c>
      <c r="H5" s="57">
        <v>2</v>
      </c>
      <c r="I5" s="57">
        <v>2</v>
      </c>
      <c r="J5" s="57">
        <v>2</v>
      </c>
      <c r="K5" s="57">
        <v>2.5</v>
      </c>
      <c r="L5" s="57">
        <v>1.5</v>
      </c>
      <c r="M5" s="57">
        <v>1.5</v>
      </c>
      <c r="N5" s="57">
        <v>2</v>
      </c>
      <c r="O5" s="57">
        <v>2.5</v>
      </c>
      <c r="P5" s="57">
        <v>1.5</v>
      </c>
      <c r="Q5" s="58">
        <v>2</v>
      </c>
      <c r="S5" s="18"/>
      <c r="T5" s="29" t="s">
        <v>32</v>
      </c>
      <c r="U5" s="28"/>
      <c r="V5" s="150">
        <v>0.06</v>
      </c>
      <c r="W5" s="150">
        <v>0.06</v>
      </c>
      <c r="X5" s="150">
        <v>7.0000000000000007E-2</v>
      </c>
      <c r="Y5" s="150">
        <v>0.04</v>
      </c>
      <c r="Z5" s="150">
        <v>0.06</v>
      </c>
      <c r="AA5" s="150">
        <v>0.14000000000000001</v>
      </c>
      <c r="AB5" s="150">
        <v>0.15</v>
      </c>
      <c r="AC5" s="150">
        <v>0.08</v>
      </c>
      <c r="AD5" s="150">
        <v>0.06</v>
      </c>
      <c r="AE5" s="150">
        <v>0.15</v>
      </c>
      <c r="AF5" s="150">
        <v>0.06</v>
      </c>
      <c r="AG5" s="64"/>
      <c r="AH5" s="8"/>
    </row>
    <row r="6" spans="2:34" ht="14.25" x14ac:dyDescent="0.3">
      <c r="B6" s="5" t="s">
        <v>15</v>
      </c>
      <c r="C6" s="5" t="s">
        <v>15</v>
      </c>
      <c r="F6" s="56" t="s">
        <v>121</v>
      </c>
      <c r="G6" s="57">
        <v>1.5</v>
      </c>
      <c r="H6" s="57">
        <v>2</v>
      </c>
      <c r="I6" s="57">
        <v>2</v>
      </c>
      <c r="J6" s="57">
        <v>2.5</v>
      </c>
      <c r="K6" s="57">
        <v>2.5</v>
      </c>
      <c r="L6" s="57">
        <v>1.5</v>
      </c>
      <c r="M6" s="57">
        <v>2</v>
      </c>
      <c r="N6" s="57">
        <v>2</v>
      </c>
      <c r="O6" s="57">
        <v>2.5</v>
      </c>
      <c r="P6" s="57">
        <v>1.5</v>
      </c>
      <c r="Q6" s="58">
        <v>2.5</v>
      </c>
      <c r="S6" s="18"/>
      <c r="T6" s="29" t="s">
        <v>1</v>
      </c>
      <c r="U6" s="28"/>
      <c r="V6" s="150">
        <v>7.0000000000000007E-2</v>
      </c>
      <c r="W6" s="150">
        <v>7.0000000000000007E-2</v>
      </c>
      <c r="X6" s="150">
        <v>7.0000000000000007E-2</v>
      </c>
      <c r="Y6" s="150">
        <v>0.05</v>
      </c>
      <c r="Z6" s="150">
        <v>0.05</v>
      </c>
      <c r="AA6" s="150">
        <v>0.12</v>
      </c>
      <c r="AB6" s="150">
        <v>0.12</v>
      </c>
      <c r="AC6" s="150">
        <v>7.0000000000000007E-2</v>
      </c>
      <c r="AD6" s="150">
        <v>0.05</v>
      </c>
      <c r="AE6" s="150">
        <v>0.13</v>
      </c>
      <c r="AF6" s="150">
        <v>0.05</v>
      </c>
      <c r="AG6" s="64"/>
      <c r="AH6" s="8"/>
    </row>
    <row r="7" spans="2:34" ht="14.25" x14ac:dyDescent="0.3">
      <c r="B7" s="5" t="s">
        <v>16</v>
      </c>
      <c r="C7" s="5" t="s">
        <v>16</v>
      </c>
      <c r="F7" s="56" t="s">
        <v>105</v>
      </c>
      <c r="G7" s="57">
        <v>1.5</v>
      </c>
      <c r="H7" s="57">
        <v>2</v>
      </c>
      <c r="I7" s="57">
        <v>2.5</v>
      </c>
      <c r="J7" s="57">
        <v>2.5</v>
      </c>
      <c r="K7" s="57">
        <v>3</v>
      </c>
      <c r="L7" s="57">
        <v>1.5</v>
      </c>
      <c r="M7" s="57">
        <v>2</v>
      </c>
      <c r="N7" s="57">
        <v>2</v>
      </c>
      <c r="O7" s="57">
        <v>2.5</v>
      </c>
      <c r="P7" s="57">
        <v>1.5</v>
      </c>
      <c r="Q7" s="58">
        <v>2.5</v>
      </c>
      <c r="S7" s="18"/>
      <c r="T7" s="29" t="s">
        <v>127</v>
      </c>
      <c r="U7" s="28"/>
      <c r="V7" s="150">
        <v>0.1</v>
      </c>
      <c r="W7" s="150">
        <v>0.11</v>
      </c>
      <c r="X7" s="150">
        <v>0.11</v>
      </c>
      <c r="Y7" s="150">
        <v>0.14000000000000001</v>
      </c>
      <c r="Z7" s="150">
        <v>0.14000000000000001</v>
      </c>
      <c r="AA7" s="150">
        <v>0</v>
      </c>
      <c r="AB7" s="150">
        <v>0</v>
      </c>
      <c r="AC7" s="150">
        <v>0.1</v>
      </c>
      <c r="AD7" s="150">
        <v>0.14000000000000001</v>
      </c>
      <c r="AE7" s="150">
        <v>0</v>
      </c>
      <c r="AF7" s="150">
        <v>0.14000000000000001</v>
      </c>
      <c r="AG7" s="64"/>
      <c r="AH7" s="8"/>
    </row>
    <row r="8" spans="2:34" ht="14.25" x14ac:dyDescent="0.3">
      <c r="B8" s="5" t="s">
        <v>18</v>
      </c>
      <c r="C8" s="5" t="s">
        <v>18</v>
      </c>
      <c r="F8" s="56" t="s">
        <v>128</v>
      </c>
      <c r="G8" s="57">
        <v>1.5</v>
      </c>
      <c r="H8" s="57">
        <v>2</v>
      </c>
      <c r="I8" s="57">
        <v>2</v>
      </c>
      <c r="J8" s="57">
        <v>2.5</v>
      </c>
      <c r="K8" s="57">
        <v>2.5</v>
      </c>
      <c r="L8" s="57">
        <v>1.5</v>
      </c>
      <c r="M8" s="57">
        <v>2</v>
      </c>
      <c r="N8" s="57">
        <v>2</v>
      </c>
      <c r="O8" s="57">
        <v>2.5</v>
      </c>
      <c r="P8" s="57">
        <v>1.5</v>
      </c>
      <c r="Q8" s="58">
        <v>2.5</v>
      </c>
      <c r="S8" s="18"/>
      <c r="T8" s="29" t="s">
        <v>47</v>
      </c>
      <c r="U8" s="28"/>
      <c r="V8" s="150">
        <v>0.01</v>
      </c>
      <c r="W8" s="150">
        <v>0.01</v>
      </c>
      <c r="X8" s="150">
        <v>0.01</v>
      </c>
      <c r="Y8" s="150">
        <v>0</v>
      </c>
      <c r="Z8" s="150">
        <v>0</v>
      </c>
      <c r="AA8" s="150">
        <v>0.01</v>
      </c>
      <c r="AB8" s="150">
        <v>0.01</v>
      </c>
      <c r="AC8" s="150">
        <v>0.01</v>
      </c>
      <c r="AD8" s="150">
        <v>0</v>
      </c>
      <c r="AE8" s="150">
        <v>0.01</v>
      </c>
      <c r="AF8" s="150">
        <v>0</v>
      </c>
      <c r="AG8" s="64"/>
      <c r="AH8" s="8"/>
    </row>
    <row r="9" spans="2:34" ht="14.25" x14ac:dyDescent="0.3">
      <c r="B9" s="5" t="s">
        <v>85</v>
      </c>
      <c r="C9" s="5" t="s">
        <v>85</v>
      </c>
      <c r="F9" s="56" t="s">
        <v>115</v>
      </c>
      <c r="G9" s="57">
        <v>2</v>
      </c>
      <c r="H9" s="57">
        <v>2.5</v>
      </c>
      <c r="I9" s="57">
        <v>3</v>
      </c>
      <c r="J9" s="57">
        <v>3</v>
      </c>
      <c r="K9" s="57">
        <v>3.5</v>
      </c>
      <c r="L9" s="57">
        <v>2</v>
      </c>
      <c r="M9" s="57">
        <v>2.5</v>
      </c>
      <c r="N9" s="57">
        <v>2.5</v>
      </c>
      <c r="O9" s="57">
        <v>3</v>
      </c>
      <c r="P9" s="57">
        <v>2</v>
      </c>
      <c r="Q9" s="58">
        <v>3</v>
      </c>
      <c r="S9" s="18"/>
      <c r="T9" s="29" t="s">
        <v>88</v>
      </c>
      <c r="U9" s="28"/>
      <c r="V9" s="150">
        <v>0.01</v>
      </c>
      <c r="W9" s="150">
        <v>0.01</v>
      </c>
      <c r="X9" s="150">
        <v>0.01</v>
      </c>
      <c r="Y9" s="150">
        <v>0.01</v>
      </c>
      <c r="Z9" s="150">
        <v>1.4999999999999999E-2</v>
      </c>
      <c r="AA9" s="150">
        <v>0.01</v>
      </c>
      <c r="AB9" s="150">
        <v>0.01</v>
      </c>
      <c r="AC9" s="150">
        <v>0.01</v>
      </c>
      <c r="AD9" s="150">
        <v>1.4999999999999999E-2</v>
      </c>
      <c r="AE9" s="150">
        <v>0.01</v>
      </c>
      <c r="AF9" s="150">
        <v>1.4999999999999999E-2</v>
      </c>
      <c r="AG9" s="64"/>
      <c r="AH9" s="8"/>
    </row>
    <row r="10" spans="2:34" ht="14.25" x14ac:dyDescent="0.3">
      <c r="B10" s="5" t="s">
        <v>86</v>
      </c>
      <c r="C10" s="5" t="s">
        <v>86</v>
      </c>
      <c r="F10" s="56" t="s">
        <v>191</v>
      </c>
      <c r="G10" s="57">
        <v>1.5</v>
      </c>
      <c r="H10" s="57">
        <v>2</v>
      </c>
      <c r="I10" s="57">
        <v>2.5</v>
      </c>
      <c r="J10" s="57">
        <v>2.5</v>
      </c>
      <c r="K10" s="57">
        <v>3</v>
      </c>
      <c r="L10" s="57">
        <v>1.5</v>
      </c>
      <c r="M10" s="57">
        <v>2</v>
      </c>
      <c r="N10" s="57">
        <v>2</v>
      </c>
      <c r="O10" s="57">
        <v>2.5</v>
      </c>
      <c r="P10" s="57">
        <v>1.5</v>
      </c>
      <c r="Q10" s="58">
        <v>2.5</v>
      </c>
      <c r="S10" s="18"/>
      <c r="T10" s="29" t="s">
        <v>90</v>
      </c>
      <c r="U10" s="28"/>
      <c r="V10" s="150">
        <v>0.01</v>
      </c>
      <c r="W10" s="150">
        <v>0.01</v>
      </c>
      <c r="X10" s="150">
        <v>0.01</v>
      </c>
      <c r="Y10" s="150">
        <v>0.01</v>
      </c>
      <c r="Z10" s="150">
        <v>0.01</v>
      </c>
      <c r="AA10" s="150">
        <v>0.01</v>
      </c>
      <c r="AB10" s="150">
        <v>0.01</v>
      </c>
      <c r="AC10" s="150">
        <v>0.01</v>
      </c>
      <c r="AD10" s="150">
        <v>0.01</v>
      </c>
      <c r="AE10" s="150">
        <v>0.01</v>
      </c>
      <c r="AF10" s="150">
        <v>0.01</v>
      </c>
      <c r="AG10" s="64"/>
      <c r="AH10" s="8"/>
    </row>
    <row r="11" spans="2:34" ht="14.25" x14ac:dyDescent="0.3">
      <c r="B11" s="5" t="s">
        <v>87</v>
      </c>
      <c r="C11" s="5" t="s">
        <v>87</v>
      </c>
      <c r="F11" s="56" t="s">
        <v>107</v>
      </c>
      <c r="G11" s="57">
        <v>1.5</v>
      </c>
      <c r="H11" s="57">
        <v>2</v>
      </c>
      <c r="I11" s="57">
        <v>2.5</v>
      </c>
      <c r="J11" s="57">
        <v>2.5</v>
      </c>
      <c r="K11" s="57">
        <v>3</v>
      </c>
      <c r="L11" s="57">
        <v>1.5</v>
      </c>
      <c r="M11" s="57">
        <v>2</v>
      </c>
      <c r="N11" s="57">
        <v>2</v>
      </c>
      <c r="O11" s="57">
        <v>2.5</v>
      </c>
      <c r="P11" s="57">
        <v>1.5</v>
      </c>
      <c r="Q11" s="58">
        <v>2.5</v>
      </c>
      <c r="S11" s="18"/>
      <c r="T11" s="29" t="s">
        <v>93</v>
      </c>
      <c r="U11" s="28"/>
      <c r="V11" s="150">
        <v>5.0000000000000001E-3</v>
      </c>
      <c r="W11" s="150">
        <v>5.0000000000000001E-3</v>
      </c>
      <c r="X11" s="150">
        <v>5.0000000000000001E-3</v>
      </c>
      <c r="Y11" s="150">
        <v>0.01</v>
      </c>
      <c r="Z11" s="150">
        <v>0.01</v>
      </c>
      <c r="AA11" s="150">
        <v>5.0000000000000001E-3</v>
      </c>
      <c r="AB11" s="150">
        <v>5.0000000000000001E-3</v>
      </c>
      <c r="AC11" s="150">
        <v>5.0000000000000001E-3</v>
      </c>
      <c r="AD11" s="150">
        <v>0.01</v>
      </c>
      <c r="AE11" s="150">
        <v>5.0000000000000001E-3</v>
      </c>
      <c r="AF11" s="150">
        <v>0.01</v>
      </c>
      <c r="AG11" s="64"/>
      <c r="AH11" s="8"/>
    </row>
    <row r="12" spans="2:34" ht="14.25" x14ac:dyDescent="0.3">
      <c r="B12" s="5" t="s">
        <v>96</v>
      </c>
      <c r="F12" s="56" t="s">
        <v>106</v>
      </c>
      <c r="G12" s="57">
        <v>2</v>
      </c>
      <c r="H12" s="57">
        <v>2.5</v>
      </c>
      <c r="I12" s="57">
        <v>3</v>
      </c>
      <c r="J12" s="57">
        <v>3</v>
      </c>
      <c r="K12" s="57">
        <v>3.5</v>
      </c>
      <c r="L12" s="57">
        <v>2</v>
      </c>
      <c r="M12" s="57">
        <v>2.5</v>
      </c>
      <c r="N12" s="57">
        <v>2.5</v>
      </c>
      <c r="O12" s="57">
        <v>3.5</v>
      </c>
      <c r="P12" s="57">
        <v>2</v>
      </c>
      <c r="Q12" s="58">
        <v>3</v>
      </c>
      <c r="S12" s="18"/>
      <c r="T12" s="29" t="s">
        <v>89</v>
      </c>
      <c r="U12" s="28"/>
      <c r="V12" s="150">
        <v>0.01</v>
      </c>
      <c r="W12" s="150">
        <v>0.01</v>
      </c>
      <c r="X12" s="150">
        <v>0.01</v>
      </c>
      <c r="Y12" s="150">
        <v>0.01</v>
      </c>
      <c r="Z12" s="150">
        <v>0.01</v>
      </c>
      <c r="AA12" s="150">
        <v>0.01</v>
      </c>
      <c r="AB12" s="150">
        <v>0.01</v>
      </c>
      <c r="AC12" s="150">
        <v>1.4999999999999999E-2</v>
      </c>
      <c r="AD12" s="150">
        <v>0.01</v>
      </c>
      <c r="AE12" s="150">
        <v>0.01</v>
      </c>
      <c r="AF12" s="150">
        <v>0.01</v>
      </c>
      <c r="AG12" s="64"/>
      <c r="AH12" s="8"/>
    </row>
    <row r="13" spans="2:34" ht="14.25" x14ac:dyDescent="0.3">
      <c r="F13" s="56" t="s">
        <v>125</v>
      </c>
      <c r="G13" s="57">
        <v>4</v>
      </c>
      <c r="H13" s="57">
        <v>5</v>
      </c>
      <c r="I13" s="57">
        <v>5.5</v>
      </c>
      <c r="J13" s="57">
        <v>6</v>
      </c>
      <c r="K13" s="57">
        <v>7</v>
      </c>
      <c r="L13" s="57">
        <v>4</v>
      </c>
      <c r="M13" s="57">
        <v>4.5</v>
      </c>
      <c r="N13" s="57">
        <v>5</v>
      </c>
      <c r="O13" s="57">
        <v>6.5</v>
      </c>
      <c r="P13" s="57">
        <v>4</v>
      </c>
      <c r="Q13" s="58">
        <v>6</v>
      </c>
      <c r="S13" s="18"/>
      <c r="T13" s="29" t="s">
        <v>94</v>
      </c>
      <c r="U13" s="11"/>
      <c r="V13" s="150">
        <v>5.0000000000000001E-3</v>
      </c>
      <c r="W13" s="150">
        <v>5.0000000000000001E-3</v>
      </c>
      <c r="X13" s="150">
        <v>5.0000000000000001E-3</v>
      </c>
      <c r="Y13" s="150">
        <v>0.01</v>
      </c>
      <c r="Z13" s="150">
        <v>0.01</v>
      </c>
      <c r="AA13" s="150">
        <v>0</v>
      </c>
      <c r="AB13" s="150">
        <v>0</v>
      </c>
      <c r="AC13" s="150">
        <v>5.0000000000000001E-3</v>
      </c>
      <c r="AD13" s="150">
        <v>0.01</v>
      </c>
      <c r="AE13" s="150">
        <v>0.01</v>
      </c>
      <c r="AF13" s="150">
        <v>0.01</v>
      </c>
      <c r="AG13" s="64"/>
      <c r="AH13" s="8"/>
    </row>
    <row r="14" spans="2:34" ht="14.25" x14ac:dyDescent="0.3">
      <c r="F14" s="56" t="s">
        <v>74</v>
      </c>
      <c r="G14" s="57">
        <v>6.5</v>
      </c>
      <c r="H14" s="57">
        <v>8</v>
      </c>
      <c r="I14" s="57">
        <v>9</v>
      </c>
      <c r="J14" s="57">
        <v>10</v>
      </c>
      <c r="K14" s="57">
        <v>11</v>
      </c>
      <c r="L14" s="57">
        <v>6.5</v>
      </c>
      <c r="M14" s="57">
        <v>7.5</v>
      </c>
      <c r="N14" s="57">
        <v>8</v>
      </c>
      <c r="O14" s="57">
        <v>10</v>
      </c>
      <c r="P14" s="57">
        <v>6.5</v>
      </c>
      <c r="Q14" s="58">
        <v>10</v>
      </c>
      <c r="S14" s="18"/>
      <c r="T14" s="29" t="s">
        <v>100</v>
      </c>
      <c r="U14" s="11"/>
      <c r="V14" s="150">
        <v>5.0000000000000001E-3</v>
      </c>
      <c r="W14" s="150">
        <v>0.01</v>
      </c>
      <c r="X14" s="150">
        <v>0.01</v>
      </c>
      <c r="Y14" s="150">
        <v>5.0000000000000001E-3</v>
      </c>
      <c r="Z14" s="150">
        <v>5.0000000000000001E-3</v>
      </c>
      <c r="AA14" s="150">
        <v>0.01</v>
      </c>
      <c r="AB14" s="150">
        <v>0.01</v>
      </c>
      <c r="AC14" s="150">
        <v>5.0000000000000001E-3</v>
      </c>
      <c r="AD14" s="150">
        <v>5.0000000000000001E-3</v>
      </c>
      <c r="AE14" s="150">
        <v>0.01</v>
      </c>
      <c r="AF14" s="150">
        <v>5.0000000000000001E-3</v>
      </c>
      <c r="AG14" s="64"/>
      <c r="AH14" s="8"/>
    </row>
    <row r="15" spans="2:34" ht="14.25" x14ac:dyDescent="0.3"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  <c r="S15" s="18"/>
      <c r="T15" s="29" t="s">
        <v>56</v>
      </c>
      <c r="U15" s="11"/>
      <c r="V15" s="150">
        <v>0.01</v>
      </c>
      <c r="W15" s="150">
        <v>0.01</v>
      </c>
      <c r="X15" s="150">
        <v>0.01</v>
      </c>
      <c r="Y15" s="150">
        <v>0.02</v>
      </c>
      <c r="Z15" s="150">
        <v>1.4999999999999999E-2</v>
      </c>
      <c r="AA15" s="150">
        <v>0</v>
      </c>
      <c r="AB15" s="150">
        <v>0</v>
      </c>
      <c r="AC15" s="150">
        <v>0.01</v>
      </c>
      <c r="AD15" s="150">
        <v>1.4999999999999999E-2</v>
      </c>
      <c r="AE15" s="150">
        <v>0</v>
      </c>
      <c r="AF15" s="150">
        <v>1.4999999999999999E-2</v>
      </c>
      <c r="AG15" s="64"/>
      <c r="AH15" s="8"/>
    </row>
    <row r="16" spans="2:34" ht="14.25" x14ac:dyDescent="0.3">
      <c r="F16" s="56" t="s">
        <v>190</v>
      </c>
      <c r="G16" s="57">
        <v>9</v>
      </c>
      <c r="H16" s="57">
        <v>11</v>
      </c>
      <c r="I16" s="57">
        <v>12.5</v>
      </c>
      <c r="J16" s="57">
        <v>13.5</v>
      </c>
      <c r="K16" s="57">
        <v>15</v>
      </c>
      <c r="L16" s="57">
        <v>9</v>
      </c>
      <c r="M16" s="57">
        <v>10.5</v>
      </c>
      <c r="N16" s="57">
        <v>11</v>
      </c>
      <c r="O16" s="57">
        <v>14</v>
      </c>
      <c r="P16" s="57">
        <v>9</v>
      </c>
      <c r="Q16" s="58">
        <v>13.5</v>
      </c>
      <c r="S16" s="18"/>
      <c r="T16" s="29" t="s">
        <v>54</v>
      </c>
      <c r="U16" s="11"/>
      <c r="V16" s="150">
        <v>2.5000000000000001E-2</v>
      </c>
      <c r="W16" s="150">
        <v>0.02</v>
      </c>
      <c r="X16" s="150">
        <v>0.02</v>
      </c>
      <c r="Y16" s="150">
        <v>0.01</v>
      </c>
      <c r="Z16" s="150">
        <v>0.01</v>
      </c>
      <c r="AA16" s="150">
        <v>0.03</v>
      </c>
      <c r="AB16" s="150">
        <v>0.03</v>
      </c>
      <c r="AC16" s="150">
        <v>0.02</v>
      </c>
      <c r="AD16" s="150">
        <v>0.01</v>
      </c>
      <c r="AE16" s="150">
        <v>0.03</v>
      </c>
      <c r="AF16" s="150">
        <v>0.01</v>
      </c>
      <c r="AG16" s="64"/>
      <c r="AH16" s="8"/>
    </row>
    <row r="17" spans="6:34" ht="14.25" x14ac:dyDescent="0.3"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S17" s="18"/>
      <c r="T17" s="29" t="s">
        <v>76</v>
      </c>
      <c r="U17" s="11"/>
      <c r="V17" s="150">
        <v>3.5000000000000003E-2</v>
      </c>
      <c r="W17" s="150">
        <v>3.5000000000000003E-2</v>
      </c>
      <c r="X17" s="150">
        <v>3.5000000000000003E-2</v>
      </c>
      <c r="Y17" s="150">
        <v>0.04</v>
      </c>
      <c r="Z17" s="150">
        <v>0.04</v>
      </c>
      <c r="AA17" s="150">
        <v>0</v>
      </c>
      <c r="AB17" s="150">
        <v>0</v>
      </c>
      <c r="AC17" s="150">
        <v>3.5000000000000003E-2</v>
      </c>
      <c r="AD17" s="150">
        <v>0.04</v>
      </c>
      <c r="AE17" s="150">
        <v>0</v>
      </c>
      <c r="AF17" s="150">
        <v>0.04</v>
      </c>
      <c r="AG17" s="64"/>
      <c r="AH17" s="8"/>
    </row>
    <row r="18" spans="6:34" ht="14.25" x14ac:dyDescent="0.3">
      <c r="F18" s="56" t="s">
        <v>171</v>
      </c>
      <c r="G18" s="57">
        <v>7</v>
      </c>
      <c r="H18" s="57">
        <v>9</v>
      </c>
      <c r="I18" s="57">
        <v>10.5</v>
      </c>
      <c r="J18" s="57">
        <v>11</v>
      </c>
      <c r="K18" s="57">
        <v>12.5</v>
      </c>
      <c r="L18" s="57">
        <v>7</v>
      </c>
      <c r="M18" s="57">
        <v>8.5</v>
      </c>
      <c r="N18" s="57">
        <v>9</v>
      </c>
      <c r="O18" s="57">
        <v>11.5</v>
      </c>
      <c r="P18" s="57">
        <v>7</v>
      </c>
      <c r="Q18" s="58">
        <v>11</v>
      </c>
      <c r="T18" s="29" t="s">
        <v>119</v>
      </c>
      <c r="U18" s="11"/>
      <c r="V18" s="150">
        <v>5.0000000000000001E-3</v>
      </c>
      <c r="W18" s="150">
        <v>5.0000000000000001E-3</v>
      </c>
      <c r="X18" s="150">
        <v>5.0000000000000001E-3</v>
      </c>
      <c r="Y18" s="150">
        <v>5.0000000000000001E-3</v>
      </c>
      <c r="Z18" s="150">
        <v>5.0000000000000001E-3</v>
      </c>
      <c r="AA18" s="150">
        <v>5.0000000000000001E-3</v>
      </c>
      <c r="AB18" s="150">
        <v>5.0000000000000001E-3</v>
      </c>
      <c r="AC18" s="150">
        <v>5.0000000000000001E-3</v>
      </c>
      <c r="AD18" s="150">
        <v>5.0000000000000001E-3</v>
      </c>
      <c r="AE18" s="150">
        <v>5.0000000000000001E-3</v>
      </c>
      <c r="AF18" s="150">
        <v>5.0000000000000001E-3</v>
      </c>
      <c r="AG18" s="64"/>
      <c r="AH18" s="8"/>
    </row>
    <row r="19" spans="6:34" ht="15" thickBot="1" x14ac:dyDescent="0.35">
      <c r="F19" s="56" t="s">
        <v>192</v>
      </c>
      <c r="G19" s="57">
        <v>7</v>
      </c>
      <c r="H19" s="57">
        <v>8.5</v>
      </c>
      <c r="I19" s="57">
        <v>10</v>
      </c>
      <c r="J19" s="57">
        <v>10.5</v>
      </c>
      <c r="K19" s="57">
        <v>11.5</v>
      </c>
      <c r="L19" s="57">
        <v>7</v>
      </c>
      <c r="M19" s="57">
        <v>8</v>
      </c>
      <c r="N19" s="57">
        <v>8.5</v>
      </c>
      <c r="O19" s="57">
        <v>11</v>
      </c>
      <c r="P19" s="57">
        <v>7</v>
      </c>
      <c r="Q19" s="58">
        <v>10.5</v>
      </c>
      <c r="T19" s="30" t="s">
        <v>141</v>
      </c>
      <c r="U19" s="31"/>
      <c r="V19" s="151">
        <v>0.02</v>
      </c>
      <c r="W19" s="151">
        <v>0</v>
      </c>
      <c r="X19" s="151">
        <v>0</v>
      </c>
      <c r="Y19" s="151">
        <v>0.02</v>
      </c>
      <c r="Z19" s="151">
        <v>0</v>
      </c>
      <c r="AA19" s="151">
        <v>0.02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H19" s="8"/>
    </row>
    <row r="20" spans="6:34" ht="13.5" thickBot="1" x14ac:dyDescent="0.25"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T20" s="37" t="s">
        <v>34</v>
      </c>
      <c r="U20" s="40" t="s">
        <v>3</v>
      </c>
      <c r="V20" s="47" t="s">
        <v>81</v>
      </c>
      <c r="W20" s="38"/>
      <c r="X20" s="39"/>
      <c r="Y20" s="7"/>
      <c r="Z20" s="7"/>
      <c r="AA20" s="18"/>
      <c r="AB20" s="20"/>
      <c r="AC20" s="7"/>
      <c r="AD20" s="7"/>
      <c r="AE20" s="7"/>
    </row>
    <row r="21" spans="6:34" ht="13.5" thickBot="1" x14ac:dyDescent="0.25">
      <c r="F21" s="56" t="s">
        <v>193</v>
      </c>
      <c r="G21" s="57">
        <v>7</v>
      </c>
      <c r="H21" s="57">
        <v>8.5</v>
      </c>
      <c r="I21" s="57">
        <v>10</v>
      </c>
      <c r="J21" s="57">
        <v>10.5</v>
      </c>
      <c r="K21" s="57">
        <v>11.5</v>
      </c>
      <c r="L21" s="57">
        <v>7</v>
      </c>
      <c r="M21" s="57">
        <v>8</v>
      </c>
      <c r="N21" s="57">
        <v>8.5</v>
      </c>
      <c r="O21" s="57">
        <v>11</v>
      </c>
      <c r="P21" s="57">
        <v>7</v>
      </c>
      <c r="Q21" s="58">
        <v>10.5</v>
      </c>
      <c r="T21" s="41" t="s">
        <v>10</v>
      </c>
      <c r="U21" s="42">
        <v>385</v>
      </c>
      <c r="V21" s="48">
        <v>520</v>
      </c>
      <c r="W21" s="36" t="s">
        <v>10</v>
      </c>
      <c r="X21" s="19">
        <f>U21*1.1</f>
        <v>423.50000000000006</v>
      </c>
      <c r="Y21" s="1">
        <f>X21*1.05</f>
        <v>444.67500000000007</v>
      </c>
      <c r="AA21" s="21"/>
      <c r="AB21" s="18"/>
    </row>
    <row r="22" spans="6:34" ht="13.5" thickBot="1" x14ac:dyDescent="0.25">
      <c r="F22" s="59" t="s">
        <v>174</v>
      </c>
      <c r="G22" s="57">
        <v>7</v>
      </c>
      <c r="H22" s="57">
        <v>9</v>
      </c>
      <c r="I22" s="57">
        <v>10.5</v>
      </c>
      <c r="J22" s="57">
        <v>11</v>
      </c>
      <c r="K22" s="57">
        <v>12.5</v>
      </c>
      <c r="L22" s="57">
        <v>7</v>
      </c>
      <c r="M22" s="57">
        <v>8.5</v>
      </c>
      <c r="N22" s="57">
        <v>9</v>
      </c>
      <c r="O22" s="57">
        <v>11.5</v>
      </c>
      <c r="P22" s="57">
        <v>7</v>
      </c>
      <c r="Q22" s="58">
        <v>11</v>
      </c>
      <c r="T22" s="43" t="s">
        <v>11</v>
      </c>
      <c r="U22" s="44">
        <v>340</v>
      </c>
      <c r="V22" s="49">
        <v>445</v>
      </c>
      <c r="W22" s="27" t="s">
        <v>11</v>
      </c>
      <c r="X22" s="16">
        <f t="shared" ref="X22:X27" si="0">U22*1.1</f>
        <v>374.00000000000006</v>
      </c>
      <c r="Y22" s="1">
        <f t="shared" ref="Y22:Y30" si="1">X22*1.05</f>
        <v>392.7000000000001</v>
      </c>
      <c r="AA22" s="21"/>
      <c r="AB22" s="18"/>
    </row>
    <row r="23" spans="6:34" ht="13.5" thickBot="1" x14ac:dyDescent="0.25">
      <c r="F23" s="141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42"/>
      <c r="T23" s="43" t="s">
        <v>12</v>
      </c>
      <c r="U23" s="44">
        <v>300</v>
      </c>
      <c r="V23" s="49">
        <v>380</v>
      </c>
      <c r="W23" s="27" t="s">
        <v>12</v>
      </c>
      <c r="X23" s="16">
        <f t="shared" si="0"/>
        <v>330</v>
      </c>
      <c r="Y23" s="1">
        <f t="shared" si="1"/>
        <v>346.5</v>
      </c>
      <c r="AA23" s="21"/>
      <c r="AB23" s="18"/>
    </row>
    <row r="24" spans="6:34" ht="13.5" thickBot="1" x14ac:dyDescent="0.25">
      <c r="F24" s="141" t="s">
        <v>196</v>
      </c>
      <c r="G24" s="137">
        <v>7</v>
      </c>
      <c r="H24" s="137">
        <v>9</v>
      </c>
      <c r="I24" s="137">
        <v>10.5</v>
      </c>
      <c r="J24" s="137">
        <v>11</v>
      </c>
      <c r="K24" s="137">
        <v>12.5</v>
      </c>
      <c r="L24" s="137">
        <v>7</v>
      </c>
      <c r="M24" s="137">
        <v>8.5</v>
      </c>
      <c r="N24" s="137">
        <v>9</v>
      </c>
      <c r="O24" s="137">
        <v>11.5</v>
      </c>
      <c r="P24" s="137">
        <v>7</v>
      </c>
      <c r="Q24" s="142">
        <v>11</v>
      </c>
      <c r="T24" s="43" t="s">
        <v>16</v>
      </c>
      <c r="U24" s="44">
        <v>365</v>
      </c>
      <c r="V24" s="49">
        <v>490</v>
      </c>
      <c r="W24" s="27" t="s">
        <v>16</v>
      </c>
      <c r="X24" s="16">
        <f t="shared" si="0"/>
        <v>401.50000000000006</v>
      </c>
      <c r="Y24" s="1">
        <f t="shared" si="1"/>
        <v>421.5750000000001</v>
      </c>
      <c r="AA24" s="21"/>
      <c r="AB24" s="18"/>
    </row>
    <row r="25" spans="6:34" ht="13.5" thickBot="1" x14ac:dyDescent="0.25">
      <c r="F25" s="56" t="s">
        <v>172</v>
      </c>
      <c r="G25" s="57">
        <v>4.5</v>
      </c>
      <c r="H25" s="57">
        <v>5.5</v>
      </c>
      <c r="I25" s="57">
        <v>6.5</v>
      </c>
      <c r="J25" s="57">
        <v>6.5</v>
      </c>
      <c r="K25" s="57">
        <v>7.5</v>
      </c>
      <c r="L25" s="57">
        <v>4.5</v>
      </c>
      <c r="M25" s="57">
        <v>5</v>
      </c>
      <c r="N25" s="57">
        <v>5.5</v>
      </c>
      <c r="O25" s="57">
        <v>7</v>
      </c>
      <c r="P25" s="57">
        <v>4.5</v>
      </c>
      <c r="Q25" s="58">
        <v>6.5</v>
      </c>
      <c r="T25" s="43" t="s">
        <v>18</v>
      </c>
      <c r="U25" s="44">
        <v>325</v>
      </c>
      <c r="V25" s="49">
        <v>440</v>
      </c>
      <c r="W25" s="27" t="s">
        <v>18</v>
      </c>
      <c r="X25" s="16">
        <f t="shared" si="0"/>
        <v>357.50000000000006</v>
      </c>
      <c r="Y25" s="1">
        <f t="shared" si="1"/>
        <v>375.37500000000006</v>
      </c>
      <c r="AA25" s="21"/>
      <c r="AB25" s="18"/>
    </row>
    <row r="26" spans="6:34" ht="13.5" thickBot="1" x14ac:dyDescent="0.25">
      <c r="F26" s="59" t="s">
        <v>194</v>
      </c>
      <c r="G26" s="57">
        <v>4.5</v>
      </c>
      <c r="H26" s="57">
        <v>5.5</v>
      </c>
      <c r="I26" s="57">
        <v>6.5</v>
      </c>
      <c r="J26" s="57">
        <v>6.5</v>
      </c>
      <c r="K26" s="57">
        <v>7.5</v>
      </c>
      <c r="L26" s="57">
        <v>4.5</v>
      </c>
      <c r="M26" s="57">
        <v>5</v>
      </c>
      <c r="N26" s="57">
        <v>5.5</v>
      </c>
      <c r="O26" s="57">
        <v>7</v>
      </c>
      <c r="P26" s="57">
        <v>4.5</v>
      </c>
      <c r="Q26" s="58">
        <v>6.5</v>
      </c>
      <c r="T26" s="43" t="s">
        <v>13</v>
      </c>
      <c r="U26" s="44">
        <v>310</v>
      </c>
      <c r="V26" s="49">
        <v>400</v>
      </c>
      <c r="W26" s="27" t="s">
        <v>13</v>
      </c>
      <c r="X26" s="16">
        <f t="shared" si="0"/>
        <v>341</v>
      </c>
      <c r="Y26" s="1">
        <f t="shared" si="1"/>
        <v>358.05</v>
      </c>
      <c r="AA26" s="21"/>
      <c r="AB26" s="18"/>
    </row>
    <row r="27" spans="6:34" ht="13.5" thickBot="1" x14ac:dyDescent="0.25">
      <c r="F27" s="14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T27" s="43" t="s">
        <v>15</v>
      </c>
      <c r="U27" s="44">
        <v>260</v>
      </c>
      <c r="V27" s="50">
        <v>340</v>
      </c>
      <c r="W27" s="27" t="s">
        <v>15</v>
      </c>
      <c r="X27" s="16">
        <f t="shared" si="0"/>
        <v>286</v>
      </c>
      <c r="Y27" s="1">
        <f t="shared" si="1"/>
        <v>300.3</v>
      </c>
      <c r="AA27" s="21"/>
      <c r="AB27" s="18"/>
    </row>
    <row r="28" spans="6:34" ht="13.5" thickBot="1" x14ac:dyDescent="0.25"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T28" s="43" t="s">
        <v>85</v>
      </c>
      <c r="U28" s="44">
        <v>330</v>
      </c>
      <c r="W28" s="17"/>
      <c r="X28" s="16">
        <f>U28*1.1</f>
        <v>363.00000000000006</v>
      </c>
      <c r="Y28" s="1">
        <f t="shared" si="1"/>
        <v>381.15000000000009</v>
      </c>
      <c r="AA28" s="21"/>
      <c r="AB28" s="18"/>
    </row>
    <row r="29" spans="6:34" ht="13.5" thickBot="1" x14ac:dyDescent="0.25">
      <c r="F29" s="155" t="s">
        <v>219</v>
      </c>
      <c r="G29" s="156">
        <v>0.5</v>
      </c>
      <c r="H29" s="156">
        <v>0.5</v>
      </c>
      <c r="I29" s="156">
        <v>0.5</v>
      </c>
      <c r="J29" s="156">
        <v>0.5</v>
      </c>
      <c r="K29" s="156">
        <v>0.5</v>
      </c>
      <c r="L29" s="156">
        <v>0.5</v>
      </c>
      <c r="M29" s="156">
        <v>0.5</v>
      </c>
      <c r="N29" s="156">
        <v>0.5</v>
      </c>
      <c r="O29" s="156">
        <v>0.5</v>
      </c>
      <c r="P29" s="156">
        <v>0.5</v>
      </c>
      <c r="Q29" s="157">
        <v>0.5</v>
      </c>
      <c r="T29" s="43" t="s">
        <v>86</v>
      </c>
      <c r="U29" s="44">
        <v>295</v>
      </c>
      <c r="X29" s="1">
        <f>U29*1.1</f>
        <v>324.5</v>
      </c>
      <c r="Y29" s="1">
        <f t="shared" si="1"/>
        <v>340.72500000000002</v>
      </c>
      <c r="AA29" s="21"/>
      <c r="AB29" s="18"/>
    </row>
    <row r="30" spans="6:34" ht="13.5" thickBot="1" x14ac:dyDescent="0.25">
      <c r="F30" s="56" t="s">
        <v>129</v>
      </c>
      <c r="G30" s="57">
        <v>3</v>
      </c>
      <c r="H30" s="57">
        <v>3.5</v>
      </c>
      <c r="I30" s="57">
        <v>4</v>
      </c>
      <c r="J30" s="57">
        <v>4.5</v>
      </c>
      <c r="K30" s="57">
        <v>5</v>
      </c>
      <c r="L30" s="57">
        <v>3</v>
      </c>
      <c r="M30" s="57">
        <v>3.5</v>
      </c>
      <c r="N30" s="57">
        <v>3.5</v>
      </c>
      <c r="O30" s="57">
        <v>4.5</v>
      </c>
      <c r="P30" s="57">
        <v>3</v>
      </c>
      <c r="Q30" s="58">
        <v>4.5</v>
      </c>
      <c r="T30" s="45" t="s">
        <v>87</v>
      </c>
      <c r="U30" s="46">
        <v>355</v>
      </c>
      <c r="X30" s="1">
        <f>U30*1.1</f>
        <v>390.50000000000006</v>
      </c>
      <c r="Y30" s="1">
        <f t="shared" si="1"/>
        <v>410.02500000000009</v>
      </c>
      <c r="AA30" s="21"/>
      <c r="AB30" s="18"/>
    </row>
    <row r="31" spans="6:34" x14ac:dyDescent="0.2">
      <c r="F31" s="56" t="s">
        <v>122</v>
      </c>
      <c r="G31" s="57">
        <v>1.5</v>
      </c>
      <c r="H31" s="57">
        <v>2</v>
      </c>
      <c r="I31" s="57">
        <v>2.5</v>
      </c>
      <c r="J31" s="57">
        <v>2.5</v>
      </c>
      <c r="K31" s="57">
        <v>3</v>
      </c>
      <c r="L31" s="57">
        <v>1.5</v>
      </c>
      <c r="M31" s="57">
        <v>2</v>
      </c>
      <c r="N31" s="57">
        <v>2</v>
      </c>
      <c r="O31" s="57">
        <v>2.5</v>
      </c>
      <c r="P31" s="57">
        <v>1.5</v>
      </c>
      <c r="Q31" s="58">
        <v>2.5</v>
      </c>
    </row>
    <row r="32" spans="6:34" ht="13.5" thickBot="1" x14ac:dyDescent="0.25">
      <c r="F32" s="60" t="s">
        <v>126</v>
      </c>
      <c r="G32" s="61">
        <v>1</v>
      </c>
      <c r="H32" s="61">
        <v>1</v>
      </c>
      <c r="I32" s="61">
        <v>1</v>
      </c>
      <c r="J32" s="61">
        <v>1</v>
      </c>
      <c r="K32" s="61">
        <v>1.5</v>
      </c>
      <c r="L32" s="61">
        <v>1</v>
      </c>
      <c r="M32" s="61">
        <v>1</v>
      </c>
      <c r="N32" s="61">
        <v>1</v>
      </c>
      <c r="O32" s="61">
        <v>1.5</v>
      </c>
      <c r="P32" s="61">
        <v>1</v>
      </c>
      <c r="Q32" s="62">
        <v>1</v>
      </c>
    </row>
    <row r="33" spans="1:27" x14ac:dyDescent="0.2">
      <c r="F33" s="56" t="s">
        <v>149</v>
      </c>
      <c r="G33" s="57">
        <v>0.5</v>
      </c>
      <c r="H33" s="57">
        <v>0.5</v>
      </c>
      <c r="I33" s="57">
        <v>0.5</v>
      </c>
      <c r="J33" s="57">
        <v>0.5</v>
      </c>
      <c r="K33" s="57">
        <v>0.5</v>
      </c>
      <c r="L33" s="57">
        <v>0.5</v>
      </c>
      <c r="M33" s="57">
        <v>0.5</v>
      </c>
      <c r="N33" s="57">
        <v>0.5</v>
      </c>
      <c r="O33" s="57">
        <v>0.5</v>
      </c>
      <c r="P33" s="57">
        <v>0.5</v>
      </c>
      <c r="Q33" s="58">
        <v>0.5</v>
      </c>
    </row>
    <row r="34" spans="1:27" x14ac:dyDescent="0.2">
      <c r="F34" s="56" t="s">
        <v>130</v>
      </c>
      <c r="G34" s="57">
        <v>1.5</v>
      </c>
      <c r="H34" s="57">
        <v>2</v>
      </c>
      <c r="I34" s="57">
        <v>2.5</v>
      </c>
      <c r="J34" s="57">
        <v>2.5</v>
      </c>
      <c r="K34" s="57">
        <v>3</v>
      </c>
      <c r="L34" s="57">
        <v>1.5</v>
      </c>
      <c r="M34" s="57">
        <v>2</v>
      </c>
      <c r="N34" s="57">
        <v>2</v>
      </c>
      <c r="O34" s="57">
        <v>2.5</v>
      </c>
      <c r="P34" s="57">
        <v>1.5</v>
      </c>
      <c r="Q34" s="58">
        <v>2.5</v>
      </c>
    </row>
    <row r="35" spans="1:27" x14ac:dyDescent="0.2">
      <c r="F35" s="56" t="s">
        <v>139</v>
      </c>
      <c r="G35" s="57">
        <v>2</v>
      </c>
      <c r="H35" s="57">
        <v>2.5</v>
      </c>
      <c r="I35" s="57">
        <v>3</v>
      </c>
      <c r="J35" s="57">
        <v>3</v>
      </c>
      <c r="K35" s="57">
        <v>3.5</v>
      </c>
      <c r="L35" s="57">
        <v>2</v>
      </c>
      <c r="M35" s="57">
        <v>2.5</v>
      </c>
      <c r="N35" s="57">
        <v>2.5</v>
      </c>
      <c r="O35" s="57">
        <v>3</v>
      </c>
      <c r="P35" s="57">
        <v>2</v>
      </c>
      <c r="Q35" s="58">
        <v>3</v>
      </c>
    </row>
    <row r="36" spans="1:27" x14ac:dyDescent="0.2">
      <c r="F36" s="56" t="s">
        <v>131</v>
      </c>
      <c r="G36" s="57">
        <v>2</v>
      </c>
      <c r="H36" s="57">
        <v>2.5</v>
      </c>
      <c r="I36" s="57">
        <v>3</v>
      </c>
      <c r="J36" s="57">
        <v>3</v>
      </c>
      <c r="K36" s="57">
        <v>3.5</v>
      </c>
      <c r="L36" s="57">
        <v>2</v>
      </c>
      <c r="M36" s="57">
        <v>2.5</v>
      </c>
      <c r="N36" s="57">
        <v>2.5</v>
      </c>
      <c r="O36" s="57">
        <v>3</v>
      </c>
      <c r="P36" s="57">
        <v>2</v>
      </c>
      <c r="Q36" s="58">
        <v>3</v>
      </c>
    </row>
    <row r="37" spans="1:27" x14ac:dyDescent="0.2">
      <c r="F37" s="56" t="s">
        <v>132</v>
      </c>
      <c r="G37" s="57">
        <v>2</v>
      </c>
      <c r="H37" s="57">
        <v>2.5</v>
      </c>
      <c r="I37" s="57">
        <v>3</v>
      </c>
      <c r="J37" s="57">
        <v>3</v>
      </c>
      <c r="K37" s="57">
        <v>3.5</v>
      </c>
      <c r="L37" s="57">
        <v>2</v>
      </c>
      <c r="M37" s="57">
        <v>2.5</v>
      </c>
      <c r="N37" s="57">
        <v>2.5</v>
      </c>
      <c r="O37" s="57">
        <v>3</v>
      </c>
      <c r="P37" s="57">
        <v>2</v>
      </c>
      <c r="Q37" s="58">
        <v>3</v>
      </c>
      <c r="T37" s="18"/>
      <c r="U37" s="20"/>
      <c r="V37" s="8"/>
      <c r="W37" s="8"/>
      <c r="X37" s="8"/>
      <c r="Y37" s="8"/>
      <c r="Z37" s="8"/>
      <c r="AA37" s="8"/>
    </row>
    <row r="38" spans="1:27" x14ac:dyDescent="0.2">
      <c r="F38" s="56" t="s">
        <v>123</v>
      </c>
      <c r="G38" s="57">
        <v>2</v>
      </c>
      <c r="H38" s="57">
        <v>2.5</v>
      </c>
      <c r="I38" s="57">
        <v>3</v>
      </c>
      <c r="J38" s="57">
        <v>3</v>
      </c>
      <c r="K38" s="57">
        <v>3.5</v>
      </c>
      <c r="L38" s="57">
        <v>2</v>
      </c>
      <c r="M38" s="57">
        <v>2.5</v>
      </c>
      <c r="N38" s="57">
        <v>2.5</v>
      </c>
      <c r="O38" s="57">
        <v>3</v>
      </c>
      <c r="P38" s="57">
        <v>2</v>
      </c>
      <c r="Q38" s="58">
        <v>3</v>
      </c>
      <c r="T38" s="21"/>
      <c r="U38" s="18"/>
      <c r="V38" s="8"/>
      <c r="W38" s="8"/>
      <c r="X38" s="8"/>
      <c r="Y38" s="8"/>
      <c r="Z38" s="8"/>
      <c r="AA38" s="8"/>
    </row>
    <row r="39" spans="1:27" x14ac:dyDescent="0.2">
      <c r="F39" s="56" t="s">
        <v>101</v>
      </c>
      <c r="G39" s="57">
        <v>1.5</v>
      </c>
      <c r="H39" s="57">
        <v>2</v>
      </c>
      <c r="I39" s="57">
        <v>2.5</v>
      </c>
      <c r="J39" s="57">
        <v>2.5</v>
      </c>
      <c r="K39" s="57">
        <v>3</v>
      </c>
      <c r="L39" s="57">
        <v>1.5</v>
      </c>
      <c r="M39" s="57">
        <v>2</v>
      </c>
      <c r="N39" s="57">
        <v>2</v>
      </c>
      <c r="O39" s="57">
        <v>2.5</v>
      </c>
      <c r="P39" s="57">
        <v>1.5</v>
      </c>
      <c r="Q39" s="58">
        <v>2.5</v>
      </c>
      <c r="T39" s="21"/>
      <c r="U39" s="18"/>
      <c r="V39" s="8"/>
      <c r="W39" s="8"/>
      <c r="X39" s="8"/>
      <c r="Y39" s="8"/>
      <c r="Z39" s="8"/>
      <c r="AA39" s="8"/>
    </row>
    <row r="40" spans="1:27" x14ac:dyDescent="0.2">
      <c r="C40" s="1" t="s">
        <v>21</v>
      </c>
      <c r="D40" s="8">
        <v>0.2</v>
      </c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8"/>
      <c r="T40" s="21"/>
      <c r="U40" s="18"/>
      <c r="V40" s="8"/>
      <c r="W40" s="8"/>
      <c r="X40" s="8"/>
      <c r="Y40" s="8"/>
      <c r="Z40" s="8"/>
      <c r="AA40" s="8"/>
    </row>
    <row r="41" spans="1:27" x14ac:dyDescent="0.2">
      <c r="C41" s="1" t="s">
        <v>22</v>
      </c>
      <c r="D41" s="8">
        <v>0.2</v>
      </c>
      <c r="F41" s="56" t="s">
        <v>173</v>
      </c>
      <c r="G41" s="57">
        <v>1.5</v>
      </c>
      <c r="H41" s="57">
        <v>2</v>
      </c>
      <c r="I41" s="57">
        <v>2.5</v>
      </c>
      <c r="J41" s="57">
        <v>2.5</v>
      </c>
      <c r="K41" s="57">
        <v>3</v>
      </c>
      <c r="L41" s="57">
        <v>1.5</v>
      </c>
      <c r="M41" s="57">
        <v>2</v>
      </c>
      <c r="N41" s="57">
        <v>2</v>
      </c>
      <c r="O41" s="57">
        <v>2.5</v>
      </c>
      <c r="P41" s="57">
        <v>1.5</v>
      </c>
      <c r="Q41" s="58">
        <v>2.5</v>
      </c>
      <c r="T41" s="21"/>
      <c r="U41" s="18"/>
      <c r="V41" s="8"/>
      <c r="W41" s="8"/>
      <c r="X41" s="8"/>
      <c r="Y41" s="8"/>
      <c r="Z41" s="8"/>
      <c r="AA41" s="8"/>
    </row>
    <row r="42" spans="1:27" x14ac:dyDescent="0.2"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T42" s="21"/>
      <c r="U42" s="18"/>
      <c r="V42" s="8"/>
      <c r="W42" s="8"/>
      <c r="X42" s="8"/>
      <c r="Y42" s="8"/>
      <c r="Z42" s="8"/>
      <c r="AA42" s="8"/>
    </row>
    <row r="43" spans="1:27" x14ac:dyDescent="0.2">
      <c r="F43" s="56" t="s">
        <v>116</v>
      </c>
      <c r="G43" s="57">
        <v>2.5</v>
      </c>
      <c r="H43" s="57">
        <v>3</v>
      </c>
      <c r="I43" s="57">
        <v>3.5</v>
      </c>
      <c r="J43" s="57">
        <v>3.5</v>
      </c>
      <c r="K43" s="57">
        <v>4</v>
      </c>
      <c r="L43" s="57">
        <v>2.5</v>
      </c>
      <c r="M43" s="57">
        <v>3</v>
      </c>
      <c r="N43" s="57">
        <v>3</v>
      </c>
      <c r="O43" s="57">
        <v>4</v>
      </c>
      <c r="P43" s="57">
        <v>2.5</v>
      </c>
      <c r="Q43" s="58">
        <v>3.5</v>
      </c>
      <c r="T43" s="21"/>
      <c r="U43" s="18"/>
      <c r="V43" s="8"/>
      <c r="W43" s="8"/>
      <c r="X43" s="8"/>
      <c r="Y43" s="8"/>
      <c r="Z43" s="8"/>
      <c r="AA43" s="8"/>
    </row>
    <row r="44" spans="1:27" x14ac:dyDescent="0.2">
      <c r="A44" s="1" t="s">
        <v>19</v>
      </c>
      <c r="F44" s="56" t="s">
        <v>133</v>
      </c>
      <c r="G44" s="57">
        <v>5.5</v>
      </c>
      <c r="H44" s="57">
        <v>7</v>
      </c>
      <c r="I44" s="57">
        <v>8</v>
      </c>
      <c r="J44" s="57">
        <v>8.5</v>
      </c>
      <c r="K44" s="57">
        <v>9.5</v>
      </c>
      <c r="L44" s="57">
        <v>5.5</v>
      </c>
      <c r="M44" s="57">
        <v>6.5</v>
      </c>
      <c r="N44" s="57">
        <v>7</v>
      </c>
      <c r="O44" s="57">
        <v>9</v>
      </c>
      <c r="P44" s="57">
        <v>5.5</v>
      </c>
      <c r="Q44" s="58">
        <v>8.5</v>
      </c>
      <c r="T44" s="21"/>
      <c r="U44" s="18"/>
    </row>
    <row r="45" spans="1:27" x14ac:dyDescent="0.2">
      <c r="A45" s="4" t="s">
        <v>9</v>
      </c>
      <c r="F45" s="56" t="s">
        <v>82</v>
      </c>
      <c r="G45" s="57">
        <v>5</v>
      </c>
      <c r="H45" s="57">
        <v>6</v>
      </c>
      <c r="I45" s="57">
        <v>7</v>
      </c>
      <c r="J45" s="57">
        <v>7.5</v>
      </c>
      <c r="K45" s="57">
        <v>8.5</v>
      </c>
      <c r="L45" s="57">
        <v>5</v>
      </c>
      <c r="M45" s="57">
        <v>5.5</v>
      </c>
      <c r="N45" s="57">
        <v>6</v>
      </c>
      <c r="O45" s="57">
        <v>7.5</v>
      </c>
      <c r="P45" s="57">
        <v>5</v>
      </c>
      <c r="Q45" s="58">
        <v>7.5</v>
      </c>
      <c r="T45" s="21"/>
      <c r="U45" s="18"/>
      <c r="V45" s="10"/>
      <c r="W45" s="10"/>
      <c r="X45" s="10"/>
      <c r="Y45" s="10"/>
      <c r="Z45" s="10"/>
      <c r="AA45" s="10"/>
    </row>
    <row r="46" spans="1:27" x14ac:dyDescent="0.2">
      <c r="A46" s="5" t="s">
        <v>10</v>
      </c>
      <c r="F46" s="63" t="s">
        <v>44</v>
      </c>
      <c r="G46" s="57">
        <v>5</v>
      </c>
      <c r="H46" s="57">
        <v>6.5</v>
      </c>
      <c r="I46" s="57">
        <v>7.5</v>
      </c>
      <c r="J46" s="57">
        <v>8</v>
      </c>
      <c r="K46" s="57">
        <v>9</v>
      </c>
      <c r="L46" s="57">
        <v>5</v>
      </c>
      <c r="M46" s="57">
        <v>6</v>
      </c>
      <c r="N46" s="57">
        <v>6.5</v>
      </c>
      <c r="O46" s="57">
        <v>8</v>
      </c>
      <c r="P46" s="57">
        <v>5</v>
      </c>
      <c r="Q46" s="58">
        <v>8</v>
      </c>
      <c r="T46" s="21"/>
      <c r="U46" s="18"/>
      <c r="V46" s="10"/>
      <c r="W46" s="10"/>
      <c r="X46" s="10"/>
      <c r="Y46" s="10"/>
      <c r="Z46" s="10"/>
      <c r="AA46" s="10"/>
    </row>
    <row r="47" spans="1:27" ht="13.5" thickBot="1" x14ac:dyDescent="0.25">
      <c r="A47" s="5" t="s">
        <v>11</v>
      </c>
      <c r="F47" s="136" t="s">
        <v>124</v>
      </c>
      <c r="G47" s="57">
        <v>3</v>
      </c>
      <c r="H47" s="57">
        <v>4</v>
      </c>
      <c r="I47" s="57">
        <v>4.5</v>
      </c>
      <c r="J47" s="57">
        <v>5</v>
      </c>
      <c r="K47" s="57">
        <v>5.5</v>
      </c>
      <c r="L47" s="57">
        <v>3</v>
      </c>
      <c r="M47" s="57">
        <v>3.5</v>
      </c>
      <c r="N47" s="57">
        <v>4</v>
      </c>
      <c r="O47" s="57">
        <v>5</v>
      </c>
      <c r="P47" s="57">
        <v>3</v>
      </c>
      <c r="Q47" s="58">
        <v>5</v>
      </c>
      <c r="T47" s="21"/>
      <c r="U47" s="18"/>
      <c r="V47" s="10"/>
      <c r="W47" s="10"/>
      <c r="X47" s="10"/>
      <c r="Y47" s="10"/>
      <c r="Z47" s="10"/>
      <c r="AA47" s="10"/>
    </row>
    <row r="48" spans="1:27" x14ac:dyDescent="0.2">
      <c r="A48" s="5" t="s">
        <v>12</v>
      </c>
      <c r="F48" s="138" t="s">
        <v>150</v>
      </c>
      <c r="G48" s="139">
        <v>0.5</v>
      </c>
      <c r="H48" s="139">
        <v>0.5</v>
      </c>
      <c r="I48" s="139">
        <v>0.5</v>
      </c>
      <c r="J48" s="139">
        <v>0.5</v>
      </c>
      <c r="K48" s="139">
        <v>0.5</v>
      </c>
      <c r="L48" s="139">
        <v>0.5</v>
      </c>
      <c r="M48" s="139">
        <v>0.5</v>
      </c>
      <c r="N48" s="139">
        <v>0.5</v>
      </c>
      <c r="O48" s="139">
        <v>0.5</v>
      </c>
      <c r="P48" s="139">
        <v>0.5</v>
      </c>
      <c r="Q48" s="140">
        <v>0.5</v>
      </c>
      <c r="U48" s="10"/>
      <c r="V48" s="10"/>
      <c r="W48" s="10"/>
      <c r="X48" s="10"/>
      <c r="Y48" s="10"/>
      <c r="Z48" s="10"/>
      <c r="AA48" s="10"/>
    </row>
    <row r="49" spans="1:25" x14ac:dyDescent="0.2">
      <c r="A49" s="5" t="s">
        <v>13</v>
      </c>
      <c r="F49" s="141" t="s">
        <v>134</v>
      </c>
      <c r="G49" s="137">
        <v>1.5</v>
      </c>
      <c r="H49" s="137">
        <v>2</v>
      </c>
      <c r="I49" s="137">
        <v>2.5</v>
      </c>
      <c r="J49" s="137">
        <v>2.5</v>
      </c>
      <c r="K49" s="137">
        <v>3</v>
      </c>
      <c r="L49" s="137">
        <v>1.5</v>
      </c>
      <c r="M49" s="137">
        <v>2</v>
      </c>
      <c r="N49" s="137">
        <v>2</v>
      </c>
      <c r="O49" s="137">
        <v>2.5</v>
      </c>
      <c r="P49" s="137">
        <v>1.5</v>
      </c>
      <c r="Q49" s="142">
        <v>2.5</v>
      </c>
      <c r="V49" s="18"/>
      <c r="W49" s="18"/>
      <c r="X49" s="18"/>
      <c r="Y49" s="18"/>
    </row>
    <row r="50" spans="1:25" x14ac:dyDescent="0.2">
      <c r="A50" s="5" t="s">
        <v>14</v>
      </c>
      <c r="F50" s="141" t="s">
        <v>140</v>
      </c>
      <c r="G50" s="137">
        <v>2</v>
      </c>
      <c r="H50" s="137">
        <v>2.5</v>
      </c>
      <c r="I50" s="137">
        <v>3</v>
      </c>
      <c r="J50" s="137">
        <v>3</v>
      </c>
      <c r="K50" s="137">
        <v>3.5</v>
      </c>
      <c r="L50" s="137">
        <v>2</v>
      </c>
      <c r="M50" s="137">
        <v>2.5</v>
      </c>
      <c r="N50" s="137">
        <v>2.5</v>
      </c>
      <c r="O50" s="137">
        <v>3</v>
      </c>
      <c r="P50" s="137">
        <v>2</v>
      </c>
      <c r="Q50" s="142">
        <v>3</v>
      </c>
    </row>
    <row r="51" spans="1:25" x14ac:dyDescent="0.2">
      <c r="A51" s="5" t="s">
        <v>15</v>
      </c>
      <c r="F51" s="141" t="s">
        <v>135</v>
      </c>
      <c r="G51" s="137">
        <v>2</v>
      </c>
      <c r="H51" s="137">
        <v>2.5</v>
      </c>
      <c r="I51" s="137">
        <v>3</v>
      </c>
      <c r="J51" s="137">
        <v>3</v>
      </c>
      <c r="K51" s="137">
        <v>3.5</v>
      </c>
      <c r="L51" s="137">
        <v>2</v>
      </c>
      <c r="M51" s="137">
        <v>2.5</v>
      </c>
      <c r="N51" s="137">
        <v>2.5</v>
      </c>
      <c r="O51" s="137">
        <v>3</v>
      </c>
      <c r="P51" s="137">
        <v>2</v>
      </c>
      <c r="Q51" s="142">
        <v>3</v>
      </c>
    </row>
    <row r="52" spans="1:25" x14ac:dyDescent="0.2">
      <c r="A52" s="5" t="s">
        <v>16</v>
      </c>
      <c r="F52" s="141" t="s">
        <v>136</v>
      </c>
      <c r="G52" s="137">
        <v>2</v>
      </c>
      <c r="H52" s="137">
        <v>2.5</v>
      </c>
      <c r="I52" s="137">
        <v>3</v>
      </c>
      <c r="J52" s="137">
        <v>3</v>
      </c>
      <c r="K52" s="137">
        <v>3.5</v>
      </c>
      <c r="L52" s="137">
        <v>2</v>
      </c>
      <c r="M52" s="137">
        <v>2.5</v>
      </c>
      <c r="N52" s="137">
        <v>2.5</v>
      </c>
      <c r="O52" s="137">
        <v>3</v>
      </c>
      <c r="P52" s="137">
        <v>2</v>
      </c>
      <c r="Q52" s="142">
        <v>3</v>
      </c>
    </row>
    <row r="53" spans="1:25" x14ac:dyDescent="0.2">
      <c r="A53" s="5" t="s">
        <v>17</v>
      </c>
      <c r="F53" s="143" t="s">
        <v>57</v>
      </c>
      <c r="G53" s="137">
        <v>2</v>
      </c>
      <c r="H53" s="137">
        <v>2.5</v>
      </c>
      <c r="I53" s="137">
        <v>3</v>
      </c>
      <c r="J53" s="137">
        <v>3</v>
      </c>
      <c r="K53" s="137">
        <v>3.5</v>
      </c>
      <c r="L53" s="137">
        <v>2</v>
      </c>
      <c r="M53" s="137">
        <v>2.5</v>
      </c>
      <c r="N53" s="137">
        <v>2.5</v>
      </c>
      <c r="O53" s="137">
        <v>3</v>
      </c>
      <c r="P53" s="137">
        <v>2</v>
      </c>
      <c r="Q53" s="142">
        <v>3</v>
      </c>
    </row>
    <row r="54" spans="1:25" x14ac:dyDescent="0.2">
      <c r="A54" s="5" t="s">
        <v>18</v>
      </c>
      <c r="F54" s="143" t="s">
        <v>58</v>
      </c>
      <c r="G54" s="137">
        <v>2</v>
      </c>
      <c r="H54" s="137">
        <v>2.5</v>
      </c>
      <c r="I54" s="137">
        <v>3</v>
      </c>
      <c r="J54" s="137">
        <v>3</v>
      </c>
      <c r="K54" s="137">
        <v>3.5</v>
      </c>
      <c r="L54" s="137">
        <v>2</v>
      </c>
      <c r="M54" s="137">
        <v>2.5</v>
      </c>
      <c r="N54" s="137">
        <v>2.5</v>
      </c>
      <c r="O54" s="137">
        <v>3</v>
      </c>
      <c r="P54" s="137">
        <v>2</v>
      </c>
      <c r="Q54" s="142">
        <v>3</v>
      </c>
    </row>
    <row r="55" spans="1:25" x14ac:dyDescent="0.2">
      <c r="C55" s="14"/>
      <c r="F55" s="141" t="s">
        <v>137</v>
      </c>
      <c r="G55" s="137">
        <v>3</v>
      </c>
      <c r="H55" s="137">
        <v>3.5</v>
      </c>
      <c r="I55" s="137">
        <v>4</v>
      </c>
      <c r="J55" s="137">
        <v>4.5</v>
      </c>
      <c r="K55" s="137">
        <v>5</v>
      </c>
      <c r="L55" s="137">
        <v>3</v>
      </c>
      <c r="M55" s="137">
        <v>3.5</v>
      </c>
      <c r="N55" s="137">
        <v>3.5</v>
      </c>
      <c r="O55" s="137">
        <v>4.5</v>
      </c>
      <c r="P55" s="137">
        <v>3</v>
      </c>
      <c r="Q55" s="142">
        <v>4.5</v>
      </c>
    </row>
    <row r="56" spans="1:25" x14ac:dyDescent="0.2">
      <c r="A56" s="14" t="s">
        <v>23</v>
      </c>
      <c r="B56" s="14"/>
      <c r="D56" s="14"/>
      <c r="F56" s="141" t="s">
        <v>138</v>
      </c>
      <c r="G56" s="137">
        <v>5.5</v>
      </c>
      <c r="H56" s="137">
        <v>7</v>
      </c>
      <c r="I56" s="137">
        <v>8</v>
      </c>
      <c r="J56" s="137">
        <v>8.5</v>
      </c>
      <c r="K56" s="137">
        <v>9.5</v>
      </c>
      <c r="L56" s="137">
        <v>5.5</v>
      </c>
      <c r="M56" s="137">
        <v>6.5</v>
      </c>
      <c r="N56" s="137">
        <v>7</v>
      </c>
      <c r="O56" s="137">
        <v>9</v>
      </c>
      <c r="P56" s="137">
        <v>5.5</v>
      </c>
      <c r="Q56" s="142">
        <v>8.5</v>
      </c>
    </row>
    <row r="57" spans="1:25" x14ac:dyDescent="0.2">
      <c r="F57" s="141" t="s">
        <v>117</v>
      </c>
      <c r="G57" s="137">
        <v>5</v>
      </c>
      <c r="H57" s="137">
        <v>6.5</v>
      </c>
      <c r="I57" s="137">
        <v>7.5</v>
      </c>
      <c r="J57" s="137">
        <v>8</v>
      </c>
      <c r="K57" s="137">
        <v>9</v>
      </c>
      <c r="L57" s="137">
        <v>5</v>
      </c>
      <c r="M57" s="137">
        <v>6</v>
      </c>
      <c r="N57" s="137">
        <v>6.5</v>
      </c>
      <c r="O57" s="137">
        <v>8</v>
      </c>
      <c r="P57" s="137">
        <v>5</v>
      </c>
      <c r="Q57" s="142">
        <v>8</v>
      </c>
    </row>
    <row r="58" spans="1:25" ht="13.5" thickBot="1" x14ac:dyDescent="0.25">
      <c r="A58" s="1" t="s">
        <v>25</v>
      </c>
      <c r="F58" s="144" t="s">
        <v>151</v>
      </c>
      <c r="G58" s="145">
        <v>3.5</v>
      </c>
      <c r="H58" s="145">
        <v>4.5</v>
      </c>
      <c r="I58" s="145">
        <v>5</v>
      </c>
      <c r="J58" s="145">
        <v>5.5</v>
      </c>
      <c r="K58" s="145">
        <v>6</v>
      </c>
      <c r="L58" s="145">
        <v>3.5</v>
      </c>
      <c r="M58" s="145">
        <v>4</v>
      </c>
      <c r="N58" s="145">
        <v>4.5</v>
      </c>
      <c r="O58" s="145">
        <v>5.5</v>
      </c>
      <c r="P58" s="145">
        <v>3.5</v>
      </c>
      <c r="Q58" s="146">
        <v>5.5</v>
      </c>
    </row>
    <row r="59" spans="1:25" x14ac:dyDescent="0.2">
      <c r="A59" s="8">
        <v>0</v>
      </c>
      <c r="F59" s="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25" x14ac:dyDescent="0.2">
      <c r="A60" s="8">
        <v>0.05</v>
      </c>
      <c r="F60" s="23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25" x14ac:dyDescent="0.2">
      <c r="F61" s="23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25" x14ac:dyDescent="0.2">
      <c r="A62" s="1" t="s">
        <v>26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25" x14ac:dyDescent="0.2">
      <c r="A63" s="8">
        <v>0</v>
      </c>
      <c r="F63" s="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25" x14ac:dyDescent="0.2">
      <c r="A64" s="8">
        <v>0.01</v>
      </c>
      <c r="F64" s="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x14ac:dyDescent="0.2">
      <c r="A65" s="8">
        <v>0.02</v>
      </c>
      <c r="F65" s="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x14ac:dyDescent="0.2">
      <c r="A66" s="8">
        <v>0.03</v>
      </c>
      <c r="F66" s="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x14ac:dyDescent="0.2">
      <c r="A67" s="8">
        <v>0.04</v>
      </c>
      <c r="F67" s="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x14ac:dyDescent="0.2">
      <c r="A68" s="8">
        <v>0.05</v>
      </c>
      <c r="F68" s="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x14ac:dyDescent="0.2">
      <c r="A69" s="8">
        <v>0.06</v>
      </c>
      <c r="F69" s="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x14ac:dyDescent="0.2">
      <c r="A70" s="8">
        <v>7.0000000000000007E-2</v>
      </c>
      <c r="F70" s="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x14ac:dyDescent="0.2">
      <c r="A71" s="8">
        <v>0.08</v>
      </c>
      <c r="F71" s="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x14ac:dyDescent="0.2">
      <c r="A72" s="8">
        <v>0.09</v>
      </c>
      <c r="F72" s="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x14ac:dyDescent="0.2">
      <c r="A73" s="8">
        <v>0.1</v>
      </c>
      <c r="F73" s="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x14ac:dyDescent="0.2">
      <c r="A74" s="8">
        <v>0.12</v>
      </c>
      <c r="F74" s="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x14ac:dyDescent="0.2">
      <c r="A75" s="8">
        <v>0.13</v>
      </c>
      <c r="F75" s="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x14ac:dyDescent="0.2">
      <c r="A76" s="8">
        <v>0.14000000000000001</v>
      </c>
      <c r="F76" s="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3.5" thickBot="1" x14ac:dyDescent="0.25">
      <c r="A77" s="8">
        <v>0.15</v>
      </c>
      <c r="F77" s="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4.25" thickTop="1" thickBot="1" x14ac:dyDescent="0.25">
      <c r="A78" s="1" t="s">
        <v>27</v>
      </c>
      <c r="F78" s="65" t="s">
        <v>32</v>
      </c>
      <c r="G78" s="7" t="s">
        <v>10</v>
      </c>
      <c r="H78" s="7" t="s">
        <v>11</v>
      </c>
      <c r="I78" s="7" t="s">
        <v>12</v>
      </c>
      <c r="J78" s="7" t="s">
        <v>13</v>
      </c>
      <c r="K78" s="7" t="s">
        <v>15</v>
      </c>
      <c r="L78" s="7" t="s">
        <v>16</v>
      </c>
      <c r="M78" s="7" t="s">
        <v>18</v>
      </c>
      <c r="N78" s="7" t="s">
        <v>85</v>
      </c>
      <c r="O78" s="7" t="s">
        <v>86</v>
      </c>
      <c r="P78" s="7" t="s">
        <v>87</v>
      </c>
      <c r="Q78" s="7" t="s">
        <v>96</v>
      </c>
    </row>
    <row r="79" spans="1:17" x14ac:dyDescent="0.2">
      <c r="A79" s="8">
        <v>0</v>
      </c>
      <c r="F79" s="66" t="s">
        <v>99</v>
      </c>
      <c r="G79" s="102">
        <v>0.1</v>
      </c>
      <c r="H79" s="129">
        <v>0.1</v>
      </c>
      <c r="I79" s="129">
        <v>0.1</v>
      </c>
      <c r="J79" s="129">
        <v>0.1</v>
      </c>
      <c r="K79" s="129">
        <v>0.1</v>
      </c>
      <c r="L79" s="129">
        <v>0.1</v>
      </c>
      <c r="M79" s="129">
        <v>0.1</v>
      </c>
      <c r="N79" s="129">
        <v>0.1</v>
      </c>
      <c r="O79" s="129">
        <v>0.1</v>
      </c>
      <c r="P79" s="129">
        <v>0.1</v>
      </c>
      <c r="Q79" s="130">
        <v>0.1</v>
      </c>
    </row>
    <row r="80" spans="1:17" x14ac:dyDescent="0.2">
      <c r="A80" s="8">
        <v>0.03</v>
      </c>
      <c r="F80" s="68" t="s">
        <v>208</v>
      </c>
      <c r="G80" s="104">
        <v>0.1</v>
      </c>
      <c r="H80" s="131">
        <v>0.1</v>
      </c>
      <c r="I80" s="131">
        <v>0.1</v>
      </c>
      <c r="J80" s="131">
        <v>0.1</v>
      </c>
      <c r="K80" s="131">
        <v>0.1</v>
      </c>
      <c r="L80" s="131">
        <v>0.1</v>
      </c>
      <c r="M80" s="131">
        <v>0.1</v>
      </c>
      <c r="N80" s="131">
        <v>0.1</v>
      </c>
      <c r="O80" s="131">
        <v>0.1</v>
      </c>
      <c r="P80" s="131">
        <v>0.1</v>
      </c>
      <c r="Q80" s="132">
        <v>0.1</v>
      </c>
    </row>
    <row r="81" spans="1:17" x14ac:dyDescent="0.2">
      <c r="A81" s="8">
        <v>0.05</v>
      </c>
      <c r="F81" s="68" t="s">
        <v>181</v>
      </c>
      <c r="G81" s="104">
        <v>0.1</v>
      </c>
      <c r="H81" s="131">
        <v>0.1</v>
      </c>
      <c r="I81" s="131">
        <v>0.2</v>
      </c>
      <c r="J81" s="131">
        <v>0.1</v>
      </c>
      <c r="K81" s="131">
        <v>0.1</v>
      </c>
      <c r="L81" s="131">
        <v>0.2</v>
      </c>
      <c r="M81" s="131">
        <v>0.2</v>
      </c>
      <c r="N81" s="131">
        <v>0.1</v>
      </c>
      <c r="O81" s="131">
        <v>0.1</v>
      </c>
      <c r="P81" s="131">
        <v>0.2</v>
      </c>
      <c r="Q81" s="132">
        <v>0.1</v>
      </c>
    </row>
    <row r="82" spans="1:17" x14ac:dyDescent="0.2">
      <c r="A82" s="8">
        <v>0.08</v>
      </c>
      <c r="F82" s="72" t="s">
        <v>152</v>
      </c>
      <c r="G82" s="104">
        <v>0.2</v>
      </c>
      <c r="H82" s="131">
        <v>0.2</v>
      </c>
      <c r="I82" s="131">
        <v>0.3</v>
      </c>
      <c r="J82" s="131">
        <v>0.2</v>
      </c>
      <c r="K82" s="131">
        <v>0.2</v>
      </c>
      <c r="L82" s="131">
        <v>0.4</v>
      </c>
      <c r="M82" s="131">
        <v>0.5</v>
      </c>
      <c r="N82" s="131">
        <v>0.2</v>
      </c>
      <c r="O82" s="131">
        <v>0.1</v>
      </c>
      <c r="P82" s="131">
        <v>0.4</v>
      </c>
      <c r="Q82" s="132">
        <v>0.1</v>
      </c>
    </row>
    <row r="83" spans="1:17" x14ac:dyDescent="0.2">
      <c r="A83" s="8">
        <v>0.09</v>
      </c>
      <c r="F83" s="72" t="s">
        <v>182</v>
      </c>
      <c r="G83" s="104">
        <v>0.1</v>
      </c>
      <c r="H83" s="131">
        <v>0.1</v>
      </c>
      <c r="I83" s="131">
        <v>0.1</v>
      </c>
      <c r="J83" s="131">
        <v>0.1</v>
      </c>
      <c r="K83" s="131">
        <v>0.1</v>
      </c>
      <c r="L83" s="131">
        <v>0.1</v>
      </c>
      <c r="M83" s="131">
        <v>0.1</v>
      </c>
      <c r="N83" s="131">
        <v>0.1</v>
      </c>
      <c r="O83" s="131">
        <v>0.1</v>
      </c>
      <c r="P83" s="131">
        <v>0.1</v>
      </c>
      <c r="Q83" s="132">
        <v>0.1</v>
      </c>
    </row>
    <row r="84" spans="1:17" x14ac:dyDescent="0.2">
      <c r="A84" s="8">
        <v>0.1</v>
      </c>
      <c r="F84" s="72" t="s">
        <v>209</v>
      </c>
      <c r="G84" s="104">
        <v>0.2</v>
      </c>
      <c r="H84" s="131">
        <v>0.2</v>
      </c>
      <c r="I84" s="131">
        <v>0.2</v>
      </c>
      <c r="J84" s="131">
        <v>0.3</v>
      </c>
      <c r="K84" s="131">
        <v>0.3</v>
      </c>
      <c r="L84" s="131">
        <v>0.2</v>
      </c>
      <c r="M84" s="131">
        <v>0.2</v>
      </c>
      <c r="N84" s="131">
        <v>0.2</v>
      </c>
      <c r="O84" s="131">
        <v>0.3</v>
      </c>
      <c r="P84" s="131">
        <v>0.2</v>
      </c>
      <c r="Q84" s="132">
        <v>0.4</v>
      </c>
    </row>
    <row r="85" spans="1:17" x14ac:dyDescent="0.2">
      <c r="A85" s="8"/>
      <c r="F85" s="68" t="s">
        <v>210</v>
      </c>
      <c r="G85" s="104">
        <v>0.2</v>
      </c>
      <c r="H85" s="131">
        <v>0.4</v>
      </c>
      <c r="I85" s="131">
        <v>0.3</v>
      </c>
      <c r="J85" s="131">
        <v>0.2</v>
      </c>
      <c r="K85" s="131">
        <v>0.2</v>
      </c>
      <c r="L85" s="131">
        <v>0.5</v>
      </c>
      <c r="M85" s="131">
        <v>0.5</v>
      </c>
      <c r="N85" s="131">
        <v>0.5</v>
      </c>
      <c r="O85" s="131">
        <v>0.2</v>
      </c>
      <c r="P85" s="131">
        <v>0.6</v>
      </c>
      <c r="Q85" s="132">
        <v>0.2</v>
      </c>
    </row>
    <row r="86" spans="1:17" x14ac:dyDescent="0.2">
      <c r="F86" s="73" t="s">
        <v>211</v>
      </c>
      <c r="G86" s="104">
        <v>0.4</v>
      </c>
      <c r="H86" s="131">
        <v>0.5</v>
      </c>
      <c r="I86" s="131">
        <v>0.6</v>
      </c>
      <c r="J86" s="131">
        <v>0.3</v>
      </c>
      <c r="K86" s="131">
        <v>0.3</v>
      </c>
      <c r="L86" s="131">
        <v>0.6</v>
      </c>
      <c r="M86" s="131">
        <v>0.7</v>
      </c>
      <c r="N86" s="131">
        <v>0.5</v>
      </c>
      <c r="O86" s="131">
        <v>0.2</v>
      </c>
      <c r="P86" s="131">
        <v>0.7</v>
      </c>
      <c r="Q86" s="132">
        <v>0.4</v>
      </c>
    </row>
    <row r="87" spans="1:17" x14ac:dyDescent="0.2">
      <c r="A87" s="1" t="s">
        <v>28</v>
      </c>
      <c r="F87" s="73" t="s">
        <v>212</v>
      </c>
      <c r="G87" s="104">
        <v>0.4</v>
      </c>
      <c r="H87" s="131">
        <v>0.4</v>
      </c>
      <c r="I87" s="131">
        <v>0.3</v>
      </c>
      <c r="J87" s="131">
        <v>0.3</v>
      </c>
      <c r="K87" s="131">
        <v>0.3</v>
      </c>
      <c r="L87" s="131">
        <v>0.5</v>
      </c>
      <c r="M87" s="131">
        <v>0.5</v>
      </c>
      <c r="N87" s="131">
        <v>0.5</v>
      </c>
      <c r="O87" s="131">
        <v>0.3</v>
      </c>
      <c r="P87" s="131">
        <v>0.5</v>
      </c>
      <c r="Q87" s="132">
        <v>0.4</v>
      </c>
    </row>
    <row r="88" spans="1:17" x14ac:dyDescent="0.2">
      <c r="A88" s="8">
        <v>0</v>
      </c>
      <c r="F88" s="68" t="s">
        <v>183</v>
      </c>
      <c r="G88" s="104">
        <v>0.2</v>
      </c>
      <c r="H88" s="131">
        <v>0.4</v>
      </c>
      <c r="I88" s="131">
        <v>0.5</v>
      </c>
      <c r="J88" s="131">
        <v>0.3</v>
      </c>
      <c r="K88" s="131">
        <v>0.3</v>
      </c>
      <c r="L88" s="131">
        <v>0.4</v>
      </c>
      <c r="M88" s="131">
        <v>0.5</v>
      </c>
      <c r="N88" s="131">
        <v>0.4</v>
      </c>
      <c r="O88" s="131">
        <v>0.3</v>
      </c>
      <c r="P88" s="131">
        <v>0.5</v>
      </c>
      <c r="Q88" s="132">
        <v>0.4</v>
      </c>
    </row>
    <row r="89" spans="1:17" x14ac:dyDescent="0.2">
      <c r="A89" s="8">
        <v>0.08</v>
      </c>
      <c r="F89" s="74" t="s">
        <v>213</v>
      </c>
      <c r="G89" s="104">
        <v>0.4</v>
      </c>
      <c r="H89" s="131">
        <v>0.5</v>
      </c>
      <c r="I89" s="131">
        <v>0.5</v>
      </c>
      <c r="J89" s="131">
        <v>0.3</v>
      </c>
      <c r="K89" s="131">
        <v>0.4</v>
      </c>
      <c r="L89" s="131">
        <v>0.5</v>
      </c>
      <c r="M89" s="131">
        <v>0.6</v>
      </c>
      <c r="N89" s="131">
        <v>0.5</v>
      </c>
      <c r="O89" s="131">
        <v>0.3</v>
      </c>
      <c r="P89" s="131">
        <v>0.5</v>
      </c>
      <c r="Q89" s="132">
        <v>0.3</v>
      </c>
    </row>
    <row r="90" spans="1:17" x14ac:dyDescent="0.2">
      <c r="A90" s="8">
        <v>0.1</v>
      </c>
      <c r="F90" s="75" t="s">
        <v>184</v>
      </c>
      <c r="G90" s="104">
        <v>0.4</v>
      </c>
      <c r="H90" s="131">
        <v>0.5</v>
      </c>
      <c r="I90" s="131">
        <v>0.6</v>
      </c>
      <c r="J90" s="131">
        <v>0.3</v>
      </c>
      <c r="K90" s="131">
        <v>0.4</v>
      </c>
      <c r="L90" s="131">
        <v>0.5</v>
      </c>
      <c r="M90" s="131">
        <v>0.6</v>
      </c>
      <c r="N90" s="131">
        <v>0.5</v>
      </c>
      <c r="O90" s="131">
        <v>0.3</v>
      </c>
      <c r="P90" s="131">
        <v>0.6</v>
      </c>
      <c r="Q90" s="132">
        <v>0.3</v>
      </c>
    </row>
    <row r="91" spans="1:17" x14ac:dyDescent="0.2">
      <c r="A91" s="8">
        <v>0.12</v>
      </c>
      <c r="F91" s="68" t="s">
        <v>214</v>
      </c>
      <c r="G91" s="104">
        <v>0.4</v>
      </c>
      <c r="H91" s="131">
        <v>0.5</v>
      </c>
      <c r="I91" s="131">
        <v>0.5</v>
      </c>
      <c r="J91" s="131">
        <v>0.3</v>
      </c>
      <c r="K91" s="131">
        <v>0.4</v>
      </c>
      <c r="L91" s="131">
        <v>0.5</v>
      </c>
      <c r="M91" s="131">
        <v>0.5</v>
      </c>
      <c r="N91" s="131">
        <v>0.5</v>
      </c>
      <c r="O91" s="131">
        <v>0.3</v>
      </c>
      <c r="P91" s="131">
        <v>0.6</v>
      </c>
      <c r="Q91" s="132">
        <v>0.3</v>
      </c>
    </row>
    <row r="92" spans="1:17" x14ac:dyDescent="0.2">
      <c r="A92" s="8">
        <v>0.16</v>
      </c>
      <c r="F92" s="68" t="s">
        <v>215</v>
      </c>
      <c r="G92" s="104">
        <v>0.7</v>
      </c>
      <c r="H92" s="131">
        <v>1</v>
      </c>
      <c r="I92" s="131">
        <v>1.1000000000000001</v>
      </c>
      <c r="J92" s="131">
        <v>0.9</v>
      </c>
      <c r="K92" s="131">
        <v>1</v>
      </c>
      <c r="L92" s="131">
        <v>1.2</v>
      </c>
      <c r="M92" s="131">
        <v>1.3</v>
      </c>
      <c r="N92" s="131">
        <v>1.1000000000000001</v>
      </c>
      <c r="O92" s="131">
        <v>0.9</v>
      </c>
      <c r="P92" s="131">
        <v>1.4</v>
      </c>
      <c r="Q92" s="132">
        <v>0.7</v>
      </c>
    </row>
    <row r="93" spans="1:17" x14ac:dyDescent="0.2">
      <c r="A93" s="8">
        <v>0.2</v>
      </c>
      <c r="F93" s="74" t="s">
        <v>153</v>
      </c>
      <c r="G93" s="104">
        <v>1.2</v>
      </c>
      <c r="H93" s="131">
        <v>1.6</v>
      </c>
      <c r="I93" s="131">
        <v>1.9</v>
      </c>
      <c r="J93" s="131">
        <v>1.7</v>
      </c>
      <c r="K93" s="131">
        <v>2</v>
      </c>
      <c r="L93" s="131">
        <v>1.5</v>
      </c>
      <c r="M93" s="131">
        <v>1.7</v>
      </c>
      <c r="N93" s="131">
        <v>1.7</v>
      </c>
      <c r="O93" s="131">
        <v>1.7</v>
      </c>
      <c r="P93" s="131">
        <v>1.7</v>
      </c>
      <c r="Q93" s="132">
        <v>1.4</v>
      </c>
    </row>
    <row r="94" spans="1:17" x14ac:dyDescent="0.2">
      <c r="F94" s="75" t="s">
        <v>154</v>
      </c>
      <c r="G94" s="104">
        <v>0.9</v>
      </c>
      <c r="H94" s="131">
        <v>1.4</v>
      </c>
      <c r="I94" s="131">
        <v>1.6</v>
      </c>
      <c r="J94" s="131">
        <v>1.2</v>
      </c>
      <c r="K94" s="131">
        <v>1.2</v>
      </c>
      <c r="L94" s="131">
        <v>1.5</v>
      </c>
      <c r="M94" s="131">
        <v>1.9</v>
      </c>
      <c r="N94" s="131">
        <v>1.5</v>
      </c>
      <c r="O94" s="131">
        <v>1.1000000000000001</v>
      </c>
      <c r="P94" s="131">
        <v>1.7</v>
      </c>
      <c r="Q94" s="132">
        <v>1</v>
      </c>
    </row>
    <row r="95" spans="1:17" x14ac:dyDescent="0.2">
      <c r="A95" s="1" t="s">
        <v>29</v>
      </c>
      <c r="F95" s="75" t="s">
        <v>161</v>
      </c>
      <c r="G95" s="104">
        <v>0.4</v>
      </c>
      <c r="H95" s="131">
        <v>0.6</v>
      </c>
      <c r="I95" s="131">
        <v>0.7</v>
      </c>
      <c r="J95" s="131">
        <v>0.4</v>
      </c>
      <c r="K95" s="131">
        <v>0.6</v>
      </c>
      <c r="L95" s="131">
        <v>0.7</v>
      </c>
      <c r="M95" s="131">
        <v>0.8</v>
      </c>
      <c r="N95" s="131">
        <v>0.7</v>
      </c>
      <c r="O95" s="131">
        <v>0.5</v>
      </c>
      <c r="P95" s="131">
        <v>0.8</v>
      </c>
      <c r="Q95" s="132">
        <v>0.3</v>
      </c>
    </row>
    <row r="96" spans="1:17" x14ac:dyDescent="0.2">
      <c r="A96" s="8">
        <v>0</v>
      </c>
      <c r="F96" s="75" t="s">
        <v>155</v>
      </c>
      <c r="G96" s="104">
        <v>0.2</v>
      </c>
      <c r="H96" s="131">
        <v>0.3</v>
      </c>
      <c r="I96" s="131">
        <v>0.2</v>
      </c>
      <c r="J96" s="131">
        <v>0.2</v>
      </c>
      <c r="K96" s="131">
        <v>0.2</v>
      </c>
      <c r="L96" s="131">
        <v>0.3</v>
      </c>
      <c r="M96" s="131">
        <v>0.2</v>
      </c>
      <c r="N96" s="131">
        <v>0.3</v>
      </c>
      <c r="O96" s="131">
        <v>0.2</v>
      </c>
      <c r="P96" s="131">
        <v>0.5</v>
      </c>
      <c r="Q96" s="132">
        <v>0.2</v>
      </c>
    </row>
    <row r="97" spans="1:17" ht="13.5" thickBot="1" x14ac:dyDescent="0.25">
      <c r="A97" s="8">
        <v>0.04</v>
      </c>
      <c r="F97" s="76" t="s">
        <v>60</v>
      </c>
      <c r="G97" s="106">
        <v>0.2</v>
      </c>
      <c r="H97" s="107">
        <v>0.3</v>
      </c>
      <c r="I97" s="107">
        <v>0.2</v>
      </c>
      <c r="J97" s="107">
        <v>0.2</v>
      </c>
      <c r="K97" s="107">
        <v>0.2</v>
      </c>
      <c r="L97" s="107">
        <v>0.3</v>
      </c>
      <c r="M97" s="107">
        <v>0.2</v>
      </c>
      <c r="N97" s="107">
        <v>0.3</v>
      </c>
      <c r="O97" s="107">
        <v>0.2</v>
      </c>
      <c r="P97" s="107">
        <v>0.5</v>
      </c>
      <c r="Q97" s="108">
        <v>0.2</v>
      </c>
    </row>
    <row r="98" spans="1:17" ht="13.5" thickBot="1" x14ac:dyDescent="0.25">
      <c r="A98" s="8">
        <v>0.06</v>
      </c>
      <c r="F98" s="80" t="s">
        <v>118</v>
      </c>
      <c r="G98" s="133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>
        <v>0</v>
      </c>
      <c r="P98" s="134">
        <v>0</v>
      </c>
      <c r="Q98" s="135">
        <v>0</v>
      </c>
    </row>
    <row r="99" spans="1:17" x14ac:dyDescent="0.2">
      <c r="A99" s="8">
        <v>0.08</v>
      </c>
      <c r="F99" s="81" t="s">
        <v>59</v>
      </c>
      <c r="G99" s="102">
        <v>0.1</v>
      </c>
      <c r="H99" s="129">
        <v>0.1</v>
      </c>
      <c r="I99" s="129">
        <v>0.1</v>
      </c>
      <c r="J99" s="129">
        <v>0.1</v>
      </c>
      <c r="K99" s="129">
        <v>0.1</v>
      </c>
      <c r="L99" s="129">
        <v>0.1</v>
      </c>
      <c r="M99" s="129">
        <v>0.1</v>
      </c>
      <c r="N99" s="129">
        <v>0.1</v>
      </c>
      <c r="O99" s="129">
        <v>0.1</v>
      </c>
      <c r="P99" s="129">
        <v>0.1</v>
      </c>
      <c r="Q99" s="130">
        <v>0.1</v>
      </c>
    </row>
    <row r="100" spans="1:17" x14ac:dyDescent="0.2">
      <c r="A100" s="8">
        <v>0.09</v>
      </c>
      <c r="F100" s="75" t="s">
        <v>185</v>
      </c>
      <c r="G100" s="104">
        <v>0.2</v>
      </c>
      <c r="H100" s="131">
        <v>0.3</v>
      </c>
      <c r="I100" s="131">
        <v>0.3</v>
      </c>
      <c r="J100" s="131">
        <v>0.3</v>
      </c>
      <c r="K100" s="131">
        <v>0.2</v>
      </c>
      <c r="L100" s="131">
        <v>0.3</v>
      </c>
      <c r="M100" s="131">
        <v>0.3</v>
      </c>
      <c r="N100" s="131">
        <v>0.3</v>
      </c>
      <c r="O100" s="131">
        <v>0.2</v>
      </c>
      <c r="P100" s="131">
        <v>0.4</v>
      </c>
      <c r="Q100" s="132">
        <v>0.3</v>
      </c>
    </row>
    <row r="101" spans="1:17" x14ac:dyDescent="0.2">
      <c r="A101" s="8">
        <v>0.1</v>
      </c>
      <c r="F101" s="75" t="s">
        <v>186</v>
      </c>
      <c r="G101" s="104">
        <v>0.3</v>
      </c>
      <c r="H101" s="131">
        <v>0.4</v>
      </c>
      <c r="I101" s="131">
        <v>0.4</v>
      </c>
      <c r="J101" s="131">
        <v>0.4</v>
      </c>
      <c r="K101" s="131">
        <v>0.4</v>
      </c>
      <c r="L101" s="131">
        <v>0.3</v>
      </c>
      <c r="M101" s="131">
        <v>0.4</v>
      </c>
      <c r="N101" s="131">
        <v>0.4</v>
      </c>
      <c r="O101" s="131">
        <v>0.3</v>
      </c>
      <c r="P101" s="131">
        <v>0.4</v>
      </c>
      <c r="Q101" s="132">
        <v>0.3</v>
      </c>
    </row>
    <row r="102" spans="1:17" x14ac:dyDescent="0.2">
      <c r="A102" s="8">
        <v>0.11</v>
      </c>
      <c r="F102" s="68" t="s">
        <v>156</v>
      </c>
      <c r="G102" s="104">
        <v>0.2</v>
      </c>
      <c r="H102" s="131">
        <v>0.2</v>
      </c>
      <c r="I102" s="131">
        <v>0.2</v>
      </c>
      <c r="J102" s="131">
        <v>0.3</v>
      </c>
      <c r="K102" s="131">
        <v>0.2</v>
      </c>
      <c r="L102" s="131">
        <v>0.2</v>
      </c>
      <c r="M102" s="131">
        <v>0.2</v>
      </c>
      <c r="N102" s="131">
        <v>0.3</v>
      </c>
      <c r="O102" s="131">
        <v>0.2</v>
      </c>
      <c r="P102" s="131">
        <v>0.3</v>
      </c>
      <c r="Q102" s="132">
        <v>0.3</v>
      </c>
    </row>
    <row r="103" spans="1:17" x14ac:dyDescent="0.2">
      <c r="A103" s="8">
        <v>0.12</v>
      </c>
      <c r="F103" s="75" t="s">
        <v>187</v>
      </c>
      <c r="G103" s="104">
        <v>0.1</v>
      </c>
      <c r="H103" s="131">
        <v>0.2</v>
      </c>
      <c r="I103" s="131">
        <v>0.2</v>
      </c>
      <c r="J103" s="131">
        <v>0.3</v>
      </c>
      <c r="K103" s="131">
        <v>0.2</v>
      </c>
      <c r="L103" s="131">
        <v>0.1</v>
      </c>
      <c r="M103" s="131">
        <v>0.1</v>
      </c>
      <c r="N103" s="131">
        <v>0.2</v>
      </c>
      <c r="O103" s="131">
        <v>0.2</v>
      </c>
      <c r="P103" s="131">
        <v>0.1</v>
      </c>
      <c r="Q103" s="132">
        <v>0.2</v>
      </c>
    </row>
    <row r="104" spans="1:17" ht="13.5" thickBot="1" x14ac:dyDescent="0.25">
      <c r="A104" s="1" t="s">
        <v>30</v>
      </c>
      <c r="F104" s="82" t="s">
        <v>216</v>
      </c>
      <c r="G104" s="104">
        <v>0.1</v>
      </c>
      <c r="H104" s="131">
        <v>0.2</v>
      </c>
      <c r="I104" s="131">
        <v>0.2</v>
      </c>
      <c r="J104" s="131">
        <v>0.3</v>
      </c>
      <c r="K104" s="131">
        <v>0.2</v>
      </c>
      <c r="L104" s="131">
        <v>0.1</v>
      </c>
      <c r="M104" s="131">
        <v>0.1</v>
      </c>
      <c r="N104" s="131">
        <v>0.2</v>
      </c>
      <c r="O104" s="131">
        <v>0.2</v>
      </c>
      <c r="P104" s="131">
        <v>0.1</v>
      </c>
      <c r="Q104" s="132">
        <v>0.2</v>
      </c>
    </row>
    <row r="105" spans="1:17" ht="14.25" thickTop="1" thickBot="1" x14ac:dyDescent="0.25">
      <c r="A105" s="8">
        <v>0</v>
      </c>
      <c r="F105" s="82" t="s">
        <v>91</v>
      </c>
      <c r="G105" s="131">
        <v>0.1</v>
      </c>
      <c r="H105" s="131">
        <v>0.3</v>
      </c>
      <c r="I105" s="131">
        <v>0.3</v>
      </c>
      <c r="J105" s="131">
        <v>0.3</v>
      </c>
      <c r="K105" s="131">
        <v>0.2</v>
      </c>
      <c r="L105" s="131">
        <v>0.3</v>
      </c>
      <c r="M105" s="131">
        <v>0.3</v>
      </c>
      <c r="N105" s="131">
        <v>0.3</v>
      </c>
      <c r="O105" s="131">
        <v>0.3</v>
      </c>
      <c r="P105" s="131">
        <v>0.2</v>
      </c>
      <c r="Q105" s="132">
        <v>0.3</v>
      </c>
    </row>
    <row r="106" spans="1:17" ht="13.5" thickTop="1" x14ac:dyDescent="0.2">
      <c r="A106" s="8">
        <v>0.01</v>
      </c>
      <c r="F106" s="83" t="s">
        <v>188</v>
      </c>
      <c r="G106" s="131">
        <v>0.2</v>
      </c>
      <c r="H106" s="131">
        <v>0.3</v>
      </c>
      <c r="I106" s="131">
        <v>0.3</v>
      </c>
      <c r="J106" s="131">
        <v>0.3</v>
      </c>
      <c r="K106" s="131">
        <v>0.3</v>
      </c>
      <c r="L106" s="131">
        <v>0.3</v>
      </c>
      <c r="M106" s="131">
        <v>0.4</v>
      </c>
      <c r="N106" s="131">
        <v>0.3</v>
      </c>
      <c r="O106" s="131">
        <v>0.4</v>
      </c>
      <c r="P106" s="131">
        <v>0.2</v>
      </c>
      <c r="Q106" s="132">
        <v>0.3</v>
      </c>
    </row>
    <row r="107" spans="1:17" x14ac:dyDescent="0.2">
      <c r="A107" s="8">
        <v>0.02</v>
      </c>
      <c r="F107" s="68" t="s">
        <v>189</v>
      </c>
      <c r="G107" s="131">
        <v>0.2</v>
      </c>
      <c r="H107" s="131">
        <v>0.4</v>
      </c>
      <c r="I107" s="131">
        <v>0.4</v>
      </c>
      <c r="J107" s="131">
        <v>0.3</v>
      </c>
      <c r="K107" s="131">
        <v>0.3</v>
      </c>
      <c r="L107" s="131">
        <v>0.6</v>
      </c>
      <c r="M107" s="131">
        <v>0.6</v>
      </c>
      <c r="N107" s="131">
        <v>0.5</v>
      </c>
      <c r="O107" s="131">
        <v>0.3</v>
      </c>
      <c r="P107" s="131">
        <v>0.6</v>
      </c>
      <c r="Q107" s="132">
        <v>0.2</v>
      </c>
    </row>
    <row r="108" spans="1:17" ht="13.5" thickBot="1" x14ac:dyDescent="0.25">
      <c r="A108" s="8">
        <v>0.03</v>
      </c>
      <c r="F108" s="72" t="s">
        <v>218</v>
      </c>
      <c r="G108" s="131">
        <v>0.4</v>
      </c>
      <c r="H108" s="131">
        <v>0.5</v>
      </c>
      <c r="I108" s="131">
        <v>0.5</v>
      </c>
      <c r="J108" s="131">
        <v>0.3</v>
      </c>
      <c r="K108" s="131">
        <v>0.4</v>
      </c>
      <c r="L108" s="131">
        <v>0.6</v>
      </c>
      <c r="M108" s="131">
        <v>0.7</v>
      </c>
      <c r="N108" s="131">
        <v>0.5</v>
      </c>
      <c r="O108" s="131">
        <v>0.3</v>
      </c>
      <c r="P108" s="131">
        <v>0.7</v>
      </c>
      <c r="Q108" s="132">
        <v>0.3</v>
      </c>
    </row>
    <row r="109" spans="1:17" ht="13.5" thickBot="1" x14ac:dyDescent="0.25">
      <c r="A109" s="8">
        <v>0.04</v>
      </c>
      <c r="F109" s="148" t="s">
        <v>170</v>
      </c>
      <c r="G109" s="149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5">
        <v>0</v>
      </c>
    </row>
    <row r="110" spans="1:17" x14ac:dyDescent="0.2">
      <c r="A110" s="8">
        <v>0.05</v>
      </c>
      <c r="F110" s="72" t="s">
        <v>157</v>
      </c>
      <c r="G110" s="131">
        <v>0.3</v>
      </c>
      <c r="H110" s="131">
        <v>0.5</v>
      </c>
      <c r="I110" s="131">
        <v>0.6</v>
      </c>
      <c r="J110" s="131">
        <v>0.5</v>
      </c>
      <c r="K110" s="131">
        <v>0.5</v>
      </c>
      <c r="L110" s="131">
        <v>0.6</v>
      </c>
      <c r="M110" s="131">
        <v>0.7</v>
      </c>
      <c r="N110" s="131">
        <v>0.6</v>
      </c>
      <c r="O110" s="131">
        <v>0.5</v>
      </c>
      <c r="P110" s="131">
        <v>0.7</v>
      </c>
      <c r="Q110" s="132">
        <v>0.5</v>
      </c>
    </row>
    <row r="111" spans="1:17" x14ac:dyDescent="0.2">
      <c r="A111" s="8">
        <v>0.06</v>
      </c>
      <c r="F111" s="68" t="s">
        <v>158</v>
      </c>
      <c r="G111" s="131">
        <v>0.4</v>
      </c>
      <c r="H111" s="131">
        <v>0.5</v>
      </c>
      <c r="I111" s="131">
        <v>0.7</v>
      </c>
      <c r="J111" s="131">
        <v>0.5</v>
      </c>
      <c r="K111" s="131">
        <v>0.6</v>
      </c>
      <c r="L111" s="131">
        <v>0.6</v>
      </c>
      <c r="M111" s="131">
        <v>0.7</v>
      </c>
      <c r="N111" s="131">
        <v>0.6</v>
      </c>
      <c r="O111" s="131">
        <v>0.6</v>
      </c>
      <c r="P111" s="131">
        <v>0.7</v>
      </c>
      <c r="Q111" s="132">
        <v>0.6</v>
      </c>
    </row>
    <row r="112" spans="1:17" x14ac:dyDescent="0.2">
      <c r="A112" s="8">
        <v>7.0000000000000007E-2</v>
      </c>
      <c r="F112" s="73" t="s">
        <v>159</v>
      </c>
      <c r="G112" s="104">
        <v>0.5</v>
      </c>
      <c r="H112" s="131">
        <v>0.7</v>
      </c>
      <c r="I112" s="131">
        <v>0.7</v>
      </c>
      <c r="J112" s="131">
        <v>0.5</v>
      </c>
      <c r="K112" s="131">
        <v>0.6</v>
      </c>
      <c r="L112" s="131">
        <v>0.8</v>
      </c>
      <c r="M112" s="131">
        <v>0.9</v>
      </c>
      <c r="N112" s="131">
        <v>0.9</v>
      </c>
      <c r="O112" s="131">
        <v>0.6</v>
      </c>
      <c r="P112" s="131">
        <v>1.1000000000000001</v>
      </c>
      <c r="Q112" s="132">
        <v>0.5</v>
      </c>
    </row>
    <row r="113" spans="1:17" x14ac:dyDescent="0.2">
      <c r="A113" s="8">
        <v>0.08</v>
      </c>
      <c r="F113" s="73" t="s">
        <v>75</v>
      </c>
      <c r="G113" s="104">
        <v>0.1</v>
      </c>
      <c r="H113" s="131">
        <v>0.1</v>
      </c>
      <c r="I113" s="131">
        <v>0.1</v>
      </c>
      <c r="J113" s="131">
        <v>0.1</v>
      </c>
      <c r="K113" s="131">
        <v>0.1</v>
      </c>
      <c r="L113" s="131">
        <v>0.1</v>
      </c>
      <c r="M113" s="131">
        <v>0.1</v>
      </c>
      <c r="N113" s="131">
        <v>0.1</v>
      </c>
      <c r="O113" s="131">
        <v>0.1</v>
      </c>
      <c r="P113" s="131">
        <v>0.1</v>
      </c>
      <c r="Q113" s="132">
        <v>0.1</v>
      </c>
    </row>
    <row r="114" spans="1:17" ht="13.5" thickBot="1" x14ac:dyDescent="0.25">
      <c r="A114" s="8">
        <v>0.09</v>
      </c>
      <c r="F114" s="84" t="s">
        <v>160</v>
      </c>
      <c r="G114" s="106">
        <v>0.1</v>
      </c>
      <c r="H114" s="107">
        <v>0.1</v>
      </c>
      <c r="I114" s="107">
        <v>0.1</v>
      </c>
      <c r="J114" s="107">
        <v>0.1</v>
      </c>
      <c r="K114" s="107">
        <v>0.1</v>
      </c>
      <c r="L114" s="107">
        <v>0.1</v>
      </c>
      <c r="M114" s="107">
        <v>0.1</v>
      </c>
      <c r="N114" s="107">
        <v>0.1</v>
      </c>
      <c r="O114" s="107">
        <v>0.1</v>
      </c>
      <c r="P114" s="107">
        <v>0.1</v>
      </c>
      <c r="Q114" s="108">
        <v>0.1</v>
      </c>
    </row>
    <row r="115" spans="1:17" x14ac:dyDescent="0.2">
      <c r="A115" s="8">
        <v>0.1</v>
      </c>
      <c r="F115" s="85" t="s">
        <v>206</v>
      </c>
      <c r="G115" s="154">
        <v>1.2</v>
      </c>
      <c r="H115" s="154">
        <v>1</v>
      </c>
      <c r="I115" s="154">
        <v>1.4</v>
      </c>
      <c r="J115" s="154">
        <v>0.8</v>
      </c>
      <c r="K115" s="154">
        <v>0.8</v>
      </c>
      <c r="L115" s="154">
        <v>1.2</v>
      </c>
      <c r="M115" s="154">
        <v>2</v>
      </c>
      <c r="N115" s="154">
        <v>1.1000000000000001</v>
      </c>
      <c r="O115" s="154">
        <v>0.7</v>
      </c>
      <c r="P115" s="154">
        <v>1.4</v>
      </c>
      <c r="Q115" s="154">
        <v>0.5</v>
      </c>
    </row>
    <row r="116" spans="1:17" x14ac:dyDescent="0.2">
      <c r="A116" s="1" t="s">
        <v>24</v>
      </c>
      <c r="F116" s="85" t="s">
        <v>207</v>
      </c>
      <c r="G116" s="154">
        <v>1.1000000000000001</v>
      </c>
      <c r="H116" s="154">
        <v>1.2</v>
      </c>
      <c r="I116" s="154">
        <v>1.5</v>
      </c>
      <c r="J116" s="154">
        <v>0.5</v>
      </c>
      <c r="K116" s="154">
        <v>0.5</v>
      </c>
      <c r="L116" s="154">
        <v>1.9</v>
      </c>
      <c r="M116" s="154">
        <v>2.5</v>
      </c>
      <c r="N116" s="154">
        <v>1.3</v>
      </c>
      <c r="O116" s="154">
        <v>0.5</v>
      </c>
      <c r="P116" s="154">
        <v>2.2999999999999998</v>
      </c>
      <c r="Q116" s="154">
        <v>0.1</v>
      </c>
    </row>
    <row r="117" spans="1:17" x14ac:dyDescent="0.2">
      <c r="A117" s="8">
        <v>0</v>
      </c>
      <c r="F117" s="85" t="s">
        <v>195</v>
      </c>
      <c r="G117" s="154">
        <v>1</v>
      </c>
      <c r="H117" s="154">
        <v>1.9</v>
      </c>
      <c r="I117" s="154">
        <v>2</v>
      </c>
      <c r="J117" s="154">
        <v>1.4</v>
      </c>
      <c r="K117" s="154">
        <v>1.2</v>
      </c>
      <c r="L117" s="154">
        <v>2.4</v>
      </c>
      <c r="M117" s="154">
        <v>2.7</v>
      </c>
      <c r="N117" s="154">
        <v>1.9</v>
      </c>
      <c r="O117" s="154">
        <v>1.2</v>
      </c>
      <c r="P117" s="154">
        <v>2.5</v>
      </c>
      <c r="Q117" s="154">
        <v>1</v>
      </c>
    </row>
    <row r="118" spans="1:17" x14ac:dyDescent="0.2">
      <c r="A118" s="8">
        <v>0.05</v>
      </c>
      <c r="F118" s="85" t="s">
        <v>217</v>
      </c>
      <c r="G118" s="154">
        <v>0.1</v>
      </c>
      <c r="H118" s="154">
        <v>0.3</v>
      </c>
      <c r="I118" s="154">
        <v>0.3</v>
      </c>
      <c r="J118" s="154">
        <v>0.3</v>
      </c>
      <c r="K118" s="154">
        <v>0.2</v>
      </c>
      <c r="L118" s="154">
        <v>0.3</v>
      </c>
      <c r="M118" s="154">
        <v>0.3</v>
      </c>
      <c r="N118" s="154">
        <v>0.3</v>
      </c>
      <c r="O118" s="154">
        <v>0.3</v>
      </c>
      <c r="P118" s="154">
        <v>0.2</v>
      </c>
      <c r="Q118" s="154">
        <v>0.3</v>
      </c>
    </row>
    <row r="119" spans="1:17" x14ac:dyDescent="0.2">
      <c r="A119" s="8">
        <v>0.1</v>
      </c>
      <c r="F119" s="85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">
      <c r="A120" s="8">
        <v>0.15</v>
      </c>
      <c r="F120" s="85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">
      <c r="F121" s="85"/>
    </row>
    <row r="122" spans="1:17" x14ac:dyDescent="0.2">
      <c r="A122" s="1" t="s">
        <v>35</v>
      </c>
      <c r="F122" s="85"/>
    </row>
    <row r="123" spans="1:17" ht="13.5" thickBot="1" x14ac:dyDescent="0.25">
      <c r="A123" s="1" t="s">
        <v>3</v>
      </c>
    </row>
    <row r="124" spans="1:17" ht="14.25" thickTop="1" thickBot="1" x14ac:dyDescent="0.25">
      <c r="A124" s="1" t="s">
        <v>36</v>
      </c>
      <c r="F124" s="86" t="s">
        <v>144</v>
      </c>
      <c r="G124" s="101" t="s">
        <v>10</v>
      </c>
      <c r="H124" s="101" t="s">
        <v>11</v>
      </c>
      <c r="I124" s="101" t="s">
        <v>12</v>
      </c>
      <c r="J124" s="101" t="s">
        <v>13</v>
      </c>
      <c r="K124" s="101" t="s">
        <v>15</v>
      </c>
      <c r="L124" s="101" t="s">
        <v>16</v>
      </c>
      <c r="M124" s="101" t="s">
        <v>18</v>
      </c>
      <c r="N124" s="101" t="s">
        <v>85</v>
      </c>
      <c r="O124" s="101" t="s">
        <v>86</v>
      </c>
      <c r="P124" s="101" t="s">
        <v>87</v>
      </c>
      <c r="Q124" s="101" t="s">
        <v>96</v>
      </c>
    </row>
    <row r="125" spans="1:17" ht="14.25" x14ac:dyDescent="0.3">
      <c r="F125" s="29" t="s">
        <v>197</v>
      </c>
      <c r="G125" s="102">
        <v>0.1</v>
      </c>
      <c r="H125" s="129">
        <v>0.1</v>
      </c>
      <c r="I125" s="129">
        <v>0.1</v>
      </c>
      <c r="J125" s="129">
        <v>0.1</v>
      </c>
      <c r="K125" s="129">
        <v>0.1</v>
      </c>
      <c r="L125" s="129">
        <v>0.1</v>
      </c>
      <c r="M125" s="129">
        <v>0.1</v>
      </c>
      <c r="N125" s="129">
        <v>0.1</v>
      </c>
      <c r="O125" s="129">
        <v>0.1</v>
      </c>
      <c r="P125" s="129">
        <v>0.1</v>
      </c>
      <c r="Q125" s="130">
        <v>0.1</v>
      </c>
    </row>
    <row r="126" spans="1:17" ht="14.25" x14ac:dyDescent="0.3">
      <c r="A126" s="1" t="s">
        <v>37</v>
      </c>
      <c r="F126" s="29" t="s">
        <v>198</v>
      </c>
      <c r="G126" s="104">
        <v>0.1</v>
      </c>
      <c r="H126" s="131">
        <v>0.1</v>
      </c>
      <c r="I126" s="131">
        <v>0.2</v>
      </c>
      <c r="J126" s="131">
        <v>0.1</v>
      </c>
      <c r="K126" s="131">
        <v>0.2</v>
      </c>
      <c r="L126" s="131">
        <v>0.1</v>
      </c>
      <c r="M126" s="131">
        <v>0.1</v>
      </c>
      <c r="N126" s="131">
        <v>0.1</v>
      </c>
      <c r="O126" s="131">
        <v>0.2</v>
      </c>
      <c r="P126" s="131">
        <v>0.1</v>
      </c>
      <c r="Q126" s="132">
        <v>0.2</v>
      </c>
    </row>
    <row r="127" spans="1:17" ht="14.25" x14ac:dyDescent="0.3">
      <c r="A127" s="1" t="s">
        <v>38</v>
      </c>
      <c r="F127" s="29" t="s">
        <v>162</v>
      </c>
      <c r="G127" s="104">
        <v>0.1</v>
      </c>
      <c r="H127" s="131">
        <v>0.1</v>
      </c>
      <c r="I127" s="131">
        <v>0.1</v>
      </c>
      <c r="J127" s="131">
        <v>0.1</v>
      </c>
      <c r="K127" s="131">
        <v>0.1</v>
      </c>
      <c r="L127" s="131">
        <v>0.1</v>
      </c>
      <c r="M127" s="131">
        <v>0.1</v>
      </c>
      <c r="N127" s="131">
        <v>0.1</v>
      </c>
      <c r="O127" s="131">
        <v>0.1</v>
      </c>
      <c r="P127" s="131">
        <v>0.1</v>
      </c>
      <c r="Q127" s="132">
        <v>0.1</v>
      </c>
    </row>
    <row r="128" spans="1:17" ht="14.25" x14ac:dyDescent="0.3">
      <c r="A128" s="1" t="s">
        <v>102</v>
      </c>
      <c r="F128" s="29" t="s">
        <v>175</v>
      </c>
      <c r="G128" s="104">
        <v>0.1</v>
      </c>
      <c r="H128" s="131">
        <v>0.1</v>
      </c>
      <c r="I128" s="131">
        <v>0.1</v>
      </c>
      <c r="J128" s="131">
        <v>0.1</v>
      </c>
      <c r="K128" s="131">
        <v>0.1</v>
      </c>
      <c r="L128" s="131">
        <v>0.1</v>
      </c>
      <c r="M128" s="131">
        <v>0.1</v>
      </c>
      <c r="N128" s="131">
        <v>0.1</v>
      </c>
      <c r="O128" s="131">
        <v>0.1</v>
      </c>
      <c r="P128" s="131">
        <v>0.1</v>
      </c>
      <c r="Q128" s="132">
        <v>0.1</v>
      </c>
    </row>
    <row r="129" spans="1:17" ht="14.25" x14ac:dyDescent="0.3">
      <c r="A129" s="1" t="s">
        <v>70</v>
      </c>
      <c r="F129" s="29" t="s">
        <v>163</v>
      </c>
      <c r="G129" s="104">
        <v>0.1</v>
      </c>
      <c r="H129" s="131">
        <v>0.1</v>
      </c>
      <c r="I129" s="131">
        <v>0.1</v>
      </c>
      <c r="J129" s="131">
        <v>0.1</v>
      </c>
      <c r="K129" s="131">
        <v>0.1</v>
      </c>
      <c r="L129" s="131">
        <v>0.1</v>
      </c>
      <c r="M129" s="131">
        <v>0.1</v>
      </c>
      <c r="N129" s="131">
        <v>0.1</v>
      </c>
      <c r="O129" s="131">
        <v>0.1</v>
      </c>
      <c r="P129" s="131">
        <v>0.1</v>
      </c>
      <c r="Q129" s="132">
        <v>0.1</v>
      </c>
    </row>
    <row r="130" spans="1:17" ht="14.25" x14ac:dyDescent="0.3">
      <c r="A130" s="1" t="s">
        <v>71</v>
      </c>
      <c r="F130" s="29" t="s">
        <v>199</v>
      </c>
      <c r="G130" s="104">
        <v>0.1</v>
      </c>
      <c r="H130" s="131">
        <v>0.1</v>
      </c>
      <c r="I130" s="131">
        <v>0.1</v>
      </c>
      <c r="J130" s="131">
        <v>0.1</v>
      </c>
      <c r="K130" s="131">
        <v>0.1</v>
      </c>
      <c r="L130" s="131">
        <v>0.1</v>
      </c>
      <c r="M130" s="131">
        <v>0.1</v>
      </c>
      <c r="N130" s="131">
        <v>0.1</v>
      </c>
      <c r="O130" s="131">
        <v>0.1</v>
      </c>
      <c r="P130" s="131">
        <v>0.1</v>
      </c>
      <c r="Q130" s="132">
        <v>0.1</v>
      </c>
    </row>
    <row r="131" spans="1:17" ht="14.25" x14ac:dyDescent="0.3">
      <c r="A131" s="1" t="s">
        <v>72</v>
      </c>
      <c r="F131" s="29" t="s">
        <v>176</v>
      </c>
      <c r="G131" s="104">
        <v>0.1</v>
      </c>
      <c r="H131" s="131">
        <v>0.1</v>
      </c>
      <c r="I131" s="131">
        <v>0.1</v>
      </c>
      <c r="J131" s="131">
        <v>0.1</v>
      </c>
      <c r="K131" s="131">
        <v>0.1</v>
      </c>
      <c r="L131" s="131">
        <v>0.1</v>
      </c>
      <c r="M131" s="131">
        <v>0.1</v>
      </c>
      <c r="N131" s="131">
        <v>0.1</v>
      </c>
      <c r="O131" s="131">
        <v>0.1</v>
      </c>
      <c r="P131" s="131">
        <v>0.1</v>
      </c>
      <c r="Q131" s="132">
        <v>0.1</v>
      </c>
    </row>
    <row r="132" spans="1:17" ht="14.25" x14ac:dyDescent="0.3">
      <c r="A132" s="1" t="s">
        <v>73</v>
      </c>
      <c r="F132" s="29" t="s">
        <v>121</v>
      </c>
      <c r="G132" s="104">
        <v>0.1</v>
      </c>
      <c r="H132" s="131">
        <v>0.1</v>
      </c>
      <c r="I132" s="131">
        <v>0.2</v>
      </c>
      <c r="J132" s="131">
        <v>0.2</v>
      </c>
      <c r="K132" s="131">
        <v>0.2</v>
      </c>
      <c r="L132" s="131">
        <v>0.1</v>
      </c>
      <c r="M132" s="131">
        <v>0.2</v>
      </c>
      <c r="N132" s="131">
        <v>0.1</v>
      </c>
      <c r="O132" s="131">
        <v>0.2</v>
      </c>
      <c r="P132" s="131">
        <v>0.1</v>
      </c>
      <c r="Q132" s="132">
        <v>0.2</v>
      </c>
    </row>
    <row r="133" spans="1:17" ht="14.25" x14ac:dyDescent="0.3">
      <c r="A133" s="1" t="s">
        <v>39</v>
      </c>
      <c r="F133" s="29" t="s">
        <v>200</v>
      </c>
      <c r="G133" s="104">
        <v>0.4</v>
      </c>
      <c r="H133" s="131">
        <v>0.2</v>
      </c>
      <c r="I133" s="131">
        <v>0.3</v>
      </c>
      <c r="J133" s="131">
        <v>0.3</v>
      </c>
      <c r="K133" s="131">
        <v>0.3</v>
      </c>
      <c r="L133" s="131">
        <v>0.2</v>
      </c>
      <c r="M133" s="131">
        <v>0.4</v>
      </c>
      <c r="N133" s="131">
        <v>0.4</v>
      </c>
      <c r="O133" s="131">
        <v>0.3</v>
      </c>
      <c r="P133" s="131">
        <v>0.2</v>
      </c>
      <c r="Q133" s="132">
        <v>0.5</v>
      </c>
    </row>
    <row r="134" spans="1:17" ht="14.25" x14ac:dyDescent="0.3">
      <c r="F134" s="29" t="s">
        <v>169</v>
      </c>
      <c r="G134" s="104">
        <v>0.1</v>
      </c>
      <c r="H134" s="131">
        <v>0.1</v>
      </c>
      <c r="I134" s="131">
        <v>0.1</v>
      </c>
      <c r="J134" s="131">
        <v>0.1</v>
      </c>
      <c r="K134" s="131">
        <v>0.1</v>
      </c>
      <c r="L134" s="131">
        <v>0.1</v>
      </c>
      <c r="M134" s="131">
        <v>0.1</v>
      </c>
      <c r="N134" s="131">
        <v>0.1</v>
      </c>
      <c r="O134" s="131">
        <v>0.1</v>
      </c>
      <c r="P134" s="131">
        <v>0.1</v>
      </c>
      <c r="Q134" s="132">
        <v>0.1</v>
      </c>
    </row>
    <row r="135" spans="1:17" ht="14.25" x14ac:dyDescent="0.3">
      <c r="A135" s="1" t="s">
        <v>46</v>
      </c>
      <c r="F135" s="29" t="s">
        <v>165</v>
      </c>
      <c r="G135" s="104">
        <v>0.2</v>
      </c>
      <c r="H135" s="131">
        <v>0.5</v>
      </c>
      <c r="I135" s="131">
        <v>0.6</v>
      </c>
      <c r="J135" s="131">
        <v>0.8</v>
      </c>
      <c r="K135" s="131">
        <v>0.9</v>
      </c>
      <c r="L135" s="131">
        <v>0.2</v>
      </c>
      <c r="M135" s="131">
        <v>0.3</v>
      </c>
      <c r="N135" s="131">
        <v>0.3</v>
      </c>
      <c r="O135" s="131">
        <v>0.5</v>
      </c>
      <c r="P135" s="131">
        <v>0.2</v>
      </c>
      <c r="Q135" s="132">
        <v>0.3</v>
      </c>
    </row>
    <row r="136" spans="1:17" ht="14.25" x14ac:dyDescent="0.3">
      <c r="A136" s="8">
        <v>0</v>
      </c>
      <c r="F136" s="29" t="s">
        <v>202</v>
      </c>
      <c r="G136" s="104">
        <v>0.2</v>
      </c>
      <c r="H136" s="131">
        <v>0.6</v>
      </c>
      <c r="I136" s="131">
        <v>0.7</v>
      </c>
      <c r="J136" s="131">
        <v>0.8</v>
      </c>
      <c r="K136" s="131">
        <v>0.8</v>
      </c>
      <c r="L136" s="131">
        <v>0.5</v>
      </c>
      <c r="M136" s="131">
        <v>0.5</v>
      </c>
      <c r="N136" s="131">
        <v>0.6</v>
      </c>
      <c r="O136" s="131">
        <v>0.7</v>
      </c>
      <c r="P136" s="131">
        <v>0.5</v>
      </c>
      <c r="Q136" s="132">
        <v>0.5</v>
      </c>
    </row>
    <row r="137" spans="1:17" ht="14.25" x14ac:dyDescent="0.3">
      <c r="A137" s="8">
        <v>0.1</v>
      </c>
      <c r="F137" s="29" t="s">
        <v>115</v>
      </c>
      <c r="G137" s="104">
        <v>0.5</v>
      </c>
      <c r="H137" s="131">
        <v>0.9</v>
      </c>
      <c r="I137" s="131">
        <v>1</v>
      </c>
      <c r="J137" s="131">
        <v>1.2</v>
      </c>
      <c r="K137" s="131">
        <v>1.5</v>
      </c>
      <c r="L137" s="131">
        <v>0.6</v>
      </c>
      <c r="M137" s="131">
        <v>0.6</v>
      </c>
      <c r="N137" s="131">
        <v>0.6</v>
      </c>
      <c r="O137" s="131">
        <v>0.7</v>
      </c>
      <c r="P137" s="131">
        <v>0.5</v>
      </c>
      <c r="Q137" s="132">
        <v>0.5</v>
      </c>
    </row>
    <row r="138" spans="1:17" ht="14.25" x14ac:dyDescent="0.3">
      <c r="F138" s="29" t="s">
        <v>106</v>
      </c>
      <c r="G138" s="131">
        <v>0.9</v>
      </c>
      <c r="H138" s="131">
        <v>1.1000000000000001</v>
      </c>
      <c r="I138" s="131">
        <v>1.4</v>
      </c>
      <c r="J138" s="131">
        <v>1.5</v>
      </c>
      <c r="K138" s="131">
        <v>1.8</v>
      </c>
      <c r="L138" s="131">
        <v>0.9</v>
      </c>
      <c r="M138" s="131">
        <v>1</v>
      </c>
      <c r="N138" s="131">
        <v>1.1000000000000001</v>
      </c>
      <c r="O138" s="131">
        <v>1.2</v>
      </c>
      <c r="P138" s="131">
        <v>1</v>
      </c>
      <c r="Q138" s="132">
        <v>0.9</v>
      </c>
    </row>
    <row r="139" spans="1:17" ht="14.25" x14ac:dyDescent="0.3">
      <c r="F139" s="29" t="s">
        <v>168</v>
      </c>
      <c r="G139" s="131">
        <v>1.1000000000000001</v>
      </c>
      <c r="H139" s="131">
        <v>1.5</v>
      </c>
      <c r="I139" s="131">
        <v>1.7</v>
      </c>
      <c r="J139" s="131">
        <v>1.8</v>
      </c>
      <c r="K139" s="131">
        <v>2.2000000000000002</v>
      </c>
      <c r="L139" s="131">
        <v>1</v>
      </c>
      <c r="M139" s="131">
        <v>1.3</v>
      </c>
      <c r="N139" s="131">
        <v>1.5</v>
      </c>
      <c r="O139" s="131">
        <v>1.8</v>
      </c>
      <c r="P139" s="131">
        <v>1.1000000000000001</v>
      </c>
      <c r="Q139" s="132">
        <v>1.3</v>
      </c>
    </row>
    <row r="140" spans="1:17" ht="14.25" x14ac:dyDescent="0.3">
      <c r="A140" s="1" t="s">
        <v>0</v>
      </c>
      <c r="F140" s="29" t="s">
        <v>166</v>
      </c>
      <c r="G140" s="131">
        <v>2</v>
      </c>
      <c r="H140" s="131">
        <v>2.4</v>
      </c>
      <c r="I140" s="131">
        <v>2.7</v>
      </c>
      <c r="J140" s="131">
        <v>2.7</v>
      </c>
      <c r="K140" s="131">
        <v>3.3</v>
      </c>
      <c r="L140" s="131">
        <v>2.1</v>
      </c>
      <c r="M140" s="131">
        <v>2.2999999999999998</v>
      </c>
      <c r="N140" s="131">
        <v>2.2000000000000002</v>
      </c>
      <c r="O140" s="131">
        <v>2.8</v>
      </c>
      <c r="P140" s="131">
        <v>1.6</v>
      </c>
      <c r="Q140" s="132">
        <v>2.2999999999999998</v>
      </c>
    </row>
    <row r="141" spans="1:17" ht="15" thickBot="1" x14ac:dyDescent="0.35">
      <c r="A141" s="8">
        <v>0</v>
      </c>
      <c r="F141" s="30" t="s">
        <v>177</v>
      </c>
      <c r="G141" s="107">
        <v>0.6</v>
      </c>
      <c r="H141" s="107">
        <v>0.9</v>
      </c>
      <c r="I141" s="107">
        <v>1</v>
      </c>
      <c r="J141" s="107">
        <v>1.1000000000000001</v>
      </c>
      <c r="K141" s="107">
        <v>1.1000000000000001</v>
      </c>
      <c r="L141" s="107">
        <v>0.7</v>
      </c>
      <c r="M141" s="107">
        <v>0.8</v>
      </c>
      <c r="N141" s="107">
        <v>1</v>
      </c>
      <c r="O141" s="107">
        <v>1.4</v>
      </c>
      <c r="P141" s="107">
        <v>0.8</v>
      </c>
      <c r="Q141" s="108">
        <v>0.9</v>
      </c>
    </row>
    <row r="142" spans="1:17" ht="14.25" x14ac:dyDescent="0.3">
      <c r="A142" s="8">
        <v>0.05</v>
      </c>
      <c r="F142" s="87" t="s">
        <v>143</v>
      </c>
      <c r="G142" s="102">
        <v>0.1</v>
      </c>
      <c r="H142" s="129">
        <v>0.1</v>
      </c>
      <c r="I142" s="129">
        <v>0.1</v>
      </c>
      <c r="J142" s="129">
        <v>0.1</v>
      </c>
      <c r="K142" s="129">
        <v>0.1</v>
      </c>
      <c r="L142" s="129">
        <v>0.1</v>
      </c>
      <c r="M142" s="129">
        <v>0.1</v>
      </c>
      <c r="N142" s="129">
        <v>0.1</v>
      </c>
      <c r="O142" s="129">
        <v>0.1</v>
      </c>
      <c r="P142" s="129">
        <v>0.1</v>
      </c>
      <c r="Q142" s="130">
        <v>0.1</v>
      </c>
    </row>
    <row r="143" spans="1:17" ht="14.25" x14ac:dyDescent="0.3">
      <c r="A143" s="8">
        <v>0.1</v>
      </c>
      <c r="F143" s="29" t="s">
        <v>178</v>
      </c>
      <c r="G143" s="104">
        <v>0.2</v>
      </c>
      <c r="H143" s="131">
        <v>0.2</v>
      </c>
      <c r="I143" s="131">
        <v>0.3</v>
      </c>
      <c r="J143" s="131">
        <v>0.3</v>
      </c>
      <c r="K143" s="131">
        <v>0.4</v>
      </c>
      <c r="L143" s="131">
        <v>0.1</v>
      </c>
      <c r="M143" s="131">
        <v>0.2</v>
      </c>
      <c r="N143" s="131">
        <v>0.3</v>
      </c>
      <c r="O143" s="131">
        <v>0.4</v>
      </c>
      <c r="P143" s="131">
        <v>0.2</v>
      </c>
      <c r="Q143" s="132">
        <v>0.5</v>
      </c>
    </row>
    <row r="144" spans="1:17" ht="14.25" x14ac:dyDescent="0.3">
      <c r="A144" s="8">
        <v>0.15</v>
      </c>
      <c r="F144" s="29" t="s">
        <v>179</v>
      </c>
      <c r="G144" s="104">
        <v>0.3</v>
      </c>
      <c r="H144" s="131">
        <v>0.3</v>
      </c>
      <c r="I144" s="131">
        <v>0.4</v>
      </c>
      <c r="J144" s="131">
        <v>0.4</v>
      </c>
      <c r="K144" s="131">
        <v>0.5</v>
      </c>
      <c r="L144" s="131">
        <v>0.2</v>
      </c>
      <c r="M144" s="131">
        <v>0.3</v>
      </c>
      <c r="N144" s="131">
        <v>0.4</v>
      </c>
      <c r="O144" s="131">
        <v>0.5</v>
      </c>
      <c r="P144" s="131">
        <v>0.3</v>
      </c>
      <c r="Q144" s="132">
        <v>0.7</v>
      </c>
    </row>
    <row r="145" spans="1:17" ht="14.25" x14ac:dyDescent="0.3">
      <c r="A145" s="8">
        <v>0.2</v>
      </c>
      <c r="F145" s="29" t="s">
        <v>180</v>
      </c>
      <c r="G145" s="104">
        <v>0.1</v>
      </c>
      <c r="H145" s="131">
        <v>0.3</v>
      </c>
      <c r="I145" s="131">
        <v>0.4</v>
      </c>
      <c r="J145" s="131">
        <v>0.4</v>
      </c>
      <c r="K145" s="131">
        <v>0.6</v>
      </c>
      <c r="L145" s="131">
        <v>0.2</v>
      </c>
      <c r="M145" s="131">
        <v>0.3</v>
      </c>
      <c r="N145" s="131">
        <v>0.3</v>
      </c>
      <c r="O145" s="131">
        <v>0.4</v>
      </c>
      <c r="P145" s="131">
        <v>0.2</v>
      </c>
      <c r="Q145" s="132">
        <v>0.4</v>
      </c>
    </row>
    <row r="146" spans="1:17" ht="14.25" x14ac:dyDescent="0.3">
      <c r="A146" s="8">
        <v>0.25</v>
      </c>
      <c r="F146" s="29" t="s">
        <v>61</v>
      </c>
      <c r="G146" s="104">
        <v>0.2</v>
      </c>
      <c r="H146" s="131">
        <v>0.6</v>
      </c>
      <c r="I146" s="131">
        <v>0.7</v>
      </c>
      <c r="J146" s="131">
        <v>1</v>
      </c>
      <c r="K146" s="131">
        <v>1.2</v>
      </c>
      <c r="L146" s="131">
        <v>0.3</v>
      </c>
      <c r="M146" s="131">
        <v>0.3</v>
      </c>
      <c r="N146" s="131">
        <v>0.7</v>
      </c>
      <c r="O146" s="131">
        <v>1</v>
      </c>
      <c r="P146" s="131">
        <v>0.3</v>
      </c>
      <c r="Q146" s="132">
        <v>0.7</v>
      </c>
    </row>
    <row r="147" spans="1:17" ht="14.25" x14ac:dyDescent="0.3">
      <c r="A147" s="8">
        <v>0.3</v>
      </c>
      <c r="F147" s="29" t="s">
        <v>62</v>
      </c>
      <c r="G147" s="104">
        <v>0.5</v>
      </c>
      <c r="H147" s="131">
        <v>1.1000000000000001</v>
      </c>
      <c r="I147" s="131">
        <v>1.4</v>
      </c>
      <c r="J147" s="131">
        <v>1.6</v>
      </c>
      <c r="K147" s="131">
        <v>2</v>
      </c>
      <c r="L147" s="131">
        <v>0.5</v>
      </c>
      <c r="M147" s="131">
        <v>0.6</v>
      </c>
      <c r="N147" s="131">
        <v>1.1000000000000001</v>
      </c>
      <c r="O147" s="131">
        <v>1.6</v>
      </c>
      <c r="P147" s="131">
        <v>0.5</v>
      </c>
      <c r="Q147" s="132">
        <v>1.3</v>
      </c>
    </row>
    <row r="148" spans="1:17" ht="14.25" x14ac:dyDescent="0.3">
      <c r="A148" s="8">
        <v>0.35</v>
      </c>
      <c r="F148" s="29" t="s">
        <v>164</v>
      </c>
      <c r="G148" s="104">
        <v>0.4</v>
      </c>
      <c r="H148" s="131">
        <v>0.6</v>
      </c>
      <c r="I148" s="131">
        <v>0.7</v>
      </c>
      <c r="J148" s="131">
        <v>0.7</v>
      </c>
      <c r="K148" s="131">
        <v>1</v>
      </c>
      <c r="L148" s="131">
        <v>0.5</v>
      </c>
      <c r="M148" s="131">
        <v>0.5</v>
      </c>
      <c r="N148" s="131">
        <v>0.7</v>
      </c>
      <c r="O148" s="131">
        <v>0.7</v>
      </c>
      <c r="P148" s="131">
        <v>0.6</v>
      </c>
      <c r="Q148" s="132">
        <v>0.4</v>
      </c>
    </row>
    <row r="149" spans="1:17" ht="14.25" x14ac:dyDescent="0.3">
      <c r="A149" s="8">
        <v>0.4</v>
      </c>
      <c r="F149" s="29" t="s">
        <v>204</v>
      </c>
      <c r="G149" s="104">
        <v>0.2</v>
      </c>
      <c r="H149" s="131">
        <v>0.3</v>
      </c>
      <c r="I149" s="131">
        <v>0.3</v>
      </c>
      <c r="J149" s="131">
        <v>0.4</v>
      </c>
      <c r="K149" s="131">
        <v>0.5</v>
      </c>
      <c r="L149" s="131">
        <v>0.1</v>
      </c>
      <c r="M149" s="131">
        <v>0.2</v>
      </c>
      <c r="N149" s="131">
        <v>0.2</v>
      </c>
      <c r="O149" s="131">
        <v>0.3</v>
      </c>
      <c r="P149" s="131">
        <v>0.1</v>
      </c>
      <c r="Q149" s="132">
        <v>0.3</v>
      </c>
    </row>
    <row r="150" spans="1:17" ht="14.25" x14ac:dyDescent="0.3">
      <c r="F150" s="29" t="s">
        <v>83</v>
      </c>
      <c r="G150" s="104">
        <v>0.4</v>
      </c>
      <c r="H150" s="131">
        <v>0.9</v>
      </c>
      <c r="I150" s="131">
        <v>1.4</v>
      </c>
      <c r="J150" s="131">
        <v>1.6</v>
      </c>
      <c r="K150" s="131">
        <v>2.2999999999999998</v>
      </c>
      <c r="L150" s="131">
        <v>0.4</v>
      </c>
      <c r="M150" s="131">
        <v>0.5</v>
      </c>
      <c r="N150" s="131">
        <v>0.9</v>
      </c>
      <c r="O150" s="131">
        <v>1.4</v>
      </c>
      <c r="P150" s="131">
        <v>0.4</v>
      </c>
      <c r="Q150" s="132">
        <v>1</v>
      </c>
    </row>
    <row r="151" spans="1:17" ht="14.25" x14ac:dyDescent="0.3">
      <c r="F151" s="29" t="s">
        <v>159</v>
      </c>
      <c r="G151" s="104">
        <v>0.5</v>
      </c>
      <c r="H151" s="131">
        <v>0.9</v>
      </c>
      <c r="I151" s="131">
        <v>1.2</v>
      </c>
      <c r="J151" s="131">
        <v>1.5</v>
      </c>
      <c r="K151" s="131">
        <v>1.8</v>
      </c>
      <c r="L151" s="131">
        <v>0.4</v>
      </c>
      <c r="M151" s="131">
        <v>0.4</v>
      </c>
      <c r="N151" s="131">
        <v>0.9</v>
      </c>
      <c r="O151" s="131">
        <v>1.5</v>
      </c>
      <c r="P151" s="131">
        <v>0.4</v>
      </c>
      <c r="Q151" s="132">
        <v>1</v>
      </c>
    </row>
    <row r="152" spans="1:17" ht="15" thickBot="1" x14ac:dyDescent="0.35">
      <c r="A152" s="1" t="s">
        <v>69</v>
      </c>
      <c r="F152" s="30" t="s">
        <v>205</v>
      </c>
      <c r="G152" s="106">
        <v>0.1</v>
      </c>
      <c r="H152" s="106">
        <v>0.1</v>
      </c>
      <c r="I152" s="106">
        <v>0.1</v>
      </c>
      <c r="J152" s="106">
        <v>0.1</v>
      </c>
      <c r="K152" s="106">
        <v>0.1</v>
      </c>
      <c r="L152" s="106">
        <v>0.1</v>
      </c>
      <c r="M152" s="106">
        <v>0.1</v>
      </c>
      <c r="N152" s="106">
        <v>0.1</v>
      </c>
      <c r="O152" s="106">
        <v>0.1</v>
      </c>
      <c r="P152" s="106">
        <v>0.1</v>
      </c>
      <c r="Q152" s="108">
        <v>0.1</v>
      </c>
    </row>
    <row r="153" spans="1:17" ht="14.25" x14ac:dyDescent="0.3">
      <c r="A153" s="1">
        <v>0.8</v>
      </c>
      <c r="F153" s="124" t="s">
        <v>201</v>
      </c>
      <c r="G153" s="153">
        <v>0.1</v>
      </c>
      <c r="H153" s="153">
        <v>0.1</v>
      </c>
      <c r="I153" s="153">
        <v>0.1</v>
      </c>
      <c r="J153" s="153">
        <v>0.1</v>
      </c>
      <c r="K153" s="153">
        <v>0.1</v>
      </c>
      <c r="L153" s="153">
        <v>0.1</v>
      </c>
      <c r="M153" s="153">
        <v>0.1</v>
      </c>
      <c r="N153" s="153">
        <v>0.1</v>
      </c>
      <c r="O153" s="153">
        <v>0.1</v>
      </c>
      <c r="P153" s="153">
        <v>0.1</v>
      </c>
      <c r="Q153" s="153">
        <v>0.1</v>
      </c>
    </row>
    <row r="154" spans="1:17" ht="14.25" x14ac:dyDescent="0.3">
      <c r="A154" s="1">
        <v>0.85</v>
      </c>
      <c r="F154" s="124" t="s">
        <v>203</v>
      </c>
      <c r="G154" s="153">
        <v>0.1</v>
      </c>
      <c r="H154" s="153">
        <v>0.3</v>
      </c>
      <c r="I154" s="153">
        <v>0.4</v>
      </c>
      <c r="J154" s="153">
        <v>0.4</v>
      </c>
      <c r="K154" s="153">
        <v>0.6</v>
      </c>
      <c r="L154" s="153">
        <v>0.2</v>
      </c>
      <c r="M154" s="153">
        <v>0.3</v>
      </c>
      <c r="N154" s="153">
        <v>0.3</v>
      </c>
      <c r="O154" s="153">
        <v>0.4</v>
      </c>
      <c r="P154" s="153">
        <v>0.2</v>
      </c>
      <c r="Q154" s="153">
        <v>0.4</v>
      </c>
    </row>
    <row r="155" spans="1:17" ht="14.25" x14ac:dyDescent="0.3">
      <c r="A155" s="1">
        <v>0.9</v>
      </c>
      <c r="F155" s="124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</row>
    <row r="156" spans="1:17" ht="13.5" thickBot="1" x14ac:dyDescent="0.25">
      <c r="A156" s="1">
        <v>0.95</v>
      </c>
      <c r="F156" s="123" t="s">
        <v>145</v>
      </c>
      <c r="G156" s="7" t="s">
        <v>10</v>
      </c>
      <c r="H156" s="7" t="s">
        <v>11</v>
      </c>
      <c r="I156" s="7" t="s">
        <v>12</v>
      </c>
      <c r="J156" s="7" t="s">
        <v>13</v>
      </c>
      <c r="K156" s="7" t="s">
        <v>15</v>
      </c>
      <c r="L156" s="7" t="s">
        <v>16</v>
      </c>
      <c r="M156" s="7" t="s">
        <v>18</v>
      </c>
      <c r="N156" s="7" t="s">
        <v>85</v>
      </c>
      <c r="O156" s="7" t="s">
        <v>86</v>
      </c>
      <c r="P156" s="7" t="s">
        <v>87</v>
      </c>
      <c r="Q156" s="7" t="s">
        <v>96</v>
      </c>
    </row>
    <row r="157" spans="1:17" ht="14.25" x14ac:dyDescent="0.3">
      <c r="A157" s="1">
        <v>1</v>
      </c>
      <c r="F157" s="87" t="s">
        <v>42</v>
      </c>
      <c r="G157" s="67">
        <v>0.1</v>
      </c>
      <c r="H157" s="67">
        <v>0.1</v>
      </c>
      <c r="I157" s="67">
        <v>0.1</v>
      </c>
      <c r="J157" s="67">
        <v>0.1</v>
      </c>
      <c r="K157" s="67">
        <v>0.1</v>
      </c>
      <c r="L157" s="67">
        <v>0.1</v>
      </c>
      <c r="M157" s="67">
        <v>0.1</v>
      </c>
      <c r="N157" s="67">
        <v>0.1</v>
      </c>
      <c r="O157" s="67">
        <v>0.1</v>
      </c>
      <c r="P157" s="67">
        <v>0.1</v>
      </c>
      <c r="Q157" s="89">
        <v>0.1</v>
      </c>
    </row>
    <row r="158" spans="1:17" ht="14.25" x14ac:dyDescent="0.3">
      <c r="A158" s="1">
        <v>1.05</v>
      </c>
      <c r="F158" s="29" t="s">
        <v>63</v>
      </c>
      <c r="G158" s="69">
        <v>0.2</v>
      </c>
      <c r="H158" s="69">
        <v>0.2</v>
      </c>
      <c r="I158" s="69">
        <v>0.2</v>
      </c>
      <c r="J158" s="69">
        <v>0.2</v>
      </c>
      <c r="K158" s="69">
        <v>0.2</v>
      </c>
      <c r="L158" s="69">
        <v>0.2</v>
      </c>
      <c r="M158" s="69">
        <v>0.4</v>
      </c>
      <c r="N158" s="69">
        <v>0.2</v>
      </c>
      <c r="O158" s="69">
        <v>0.2</v>
      </c>
      <c r="P158" s="69">
        <v>0.2</v>
      </c>
      <c r="Q158" s="90">
        <v>0.1</v>
      </c>
    </row>
    <row r="159" spans="1:17" ht="14.25" x14ac:dyDescent="0.3">
      <c r="A159" s="1">
        <v>1.1000000000000001</v>
      </c>
      <c r="F159" s="29" t="s">
        <v>64</v>
      </c>
      <c r="G159" s="69">
        <v>0.2</v>
      </c>
      <c r="H159" s="69">
        <v>0.4</v>
      </c>
      <c r="I159" s="69">
        <v>0.3</v>
      </c>
      <c r="J159" s="69">
        <v>0.3</v>
      </c>
      <c r="K159" s="69">
        <v>0.3</v>
      </c>
      <c r="L159" s="69">
        <v>0.4</v>
      </c>
      <c r="M159" s="69">
        <v>0.4</v>
      </c>
      <c r="N159" s="69">
        <v>0.4</v>
      </c>
      <c r="O159" s="69">
        <v>0.3</v>
      </c>
      <c r="P159" s="69">
        <v>0.5</v>
      </c>
      <c r="Q159" s="90">
        <v>0.4</v>
      </c>
    </row>
    <row r="160" spans="1:17" ht="14.25" x14ac:dyDescent="0.3">
      <c r="A160" s="1">
        <v>1.1499999999999999</v>
      </c>
      <c r="F160" s="29" t="s">
        <v>65</v>
      </c>
      <c r="G160" s="69">
        <v>0.2</v>
      </c>
      <c r="H160" s="69">
        <v>0.2</v>
      </c>
      <c r="I160" s="69">
        <v>0.2</v>
      </c>
      <c r="J160" s="69">
        <v>0.2</v>
      </c>
      <c r="K160" s="69">
        <v>0.2</v>
      </c>
      <c r="L160" s="69">
        <v>0.2</v>
      </c>
      <c r="M160" s="69">
        <v>0.2</v>
      </c>
      <c r="N160" s="69">
        <v>0.2</v>
      </c>
      <c r="O160" s="69">
        <v>0.2</v>
      </c>
      <c r="P160" s="69">
        <v>0.2</v>
      </c>
      <c r="Q160" s="90">
        <v>0.2</v>
      </c>
    </row>
    <row r="161" spans="1:17" ht="14.25" x14ac:dyDescent="0.3">
      <c r="A161" s="1">
        <v>1.2</v>
      </c>
      <c r="F161" s="29" t="s">
        <v>66</v>
      </c>
      <c r="G161" s="69">
        <v>0.9</v>
      </c>
      <c r="H161" s="70">
        <v>1.4</v>
      </c>
      <c r="I161" s="70">
        <v>1.7</v>
      </c>
      <c r="J161" s="70">
        <v>1.3</v>
      </c>
      <c r="K161" s="70">
        <v>1.9</v>
      </c>
      <c r="L161" s="70">
        <v>1.3</v>
      </c>
      <c r="M161" s="70">
        <v>1.6</v>
      </c>
      <c r="N161" s="70">
        <v>1.5</v>
      </c>
      <c r="O161" s="70">
        <v>1.5</v>
      </c>
      <c r="P161" s="70">
        <v>1.5</v>
      </c>
      <c r="Q161" s="71">
        <v>1.3</v>
      </c>
    </row>
    <row r="162" spans="1:17" ht="15" thickBot="1" x14ac:dyDescent="0.35">
      <c r="F162" s="30" t="s">
        <v>43</v>
      </c>
      <c r="G162" s="77">
        <v>0.9</v>
      </c>
      <c r="H162" s="77">
        <v>1.1000000000000001</v>
      </c>
      <c r="I162" s="77">
        <v>1.3</v>
      </c>
      <c r="J162" s="77">
        <v>1.1000000000000001</v>
      </c>
      <c r="K162" s="77">
        <v>1.2</v>
      </c>
      <c r="L162" s="77">
        <v>1.2</v>
      </c>
      <c r="M162" s="78">
        <v>1.4</v>
      </c>
      <c r="N162" s="77">
        <v>1.1000000000000001</v>
      </c>
      <c r="O162" s="77">
        <v>1.1000000000000001</v>
      </c>
      <c r="P162" s="77">
        <v>1.1000000000000001</v>
      </c>
      <c r="Q162" s="91">
        <v>1</v>
      </c>
    </row>
    <row r="163" spans="1:17" ht="14.25" x14ac:dyDescent="0.3">
      <c r="A163" s="23" t="s">
        <v>104</v>
      </c>
      <c r="F163" s="87" t="s">
        <v>40</v>
      </c>
      <c r="G163" s="117">
        <v>0.2</v>
      </c>
      <c r="H163" s="117">
        <v>0.2</v>
      </c>
      <c r="I163" s="117">
        <v>0.3</v>
      </c>
      <c r="J163" s="117">
        <v>0.3</v>
      </c>
      <c r="K163" s="117">
        <v>0.3</v>
      </c>
      <c r="L163" s="117">
        <v>0.2</v>
      </c>
      <c r="M163" s="117">
        <v>0.2</v>
      </c>
      <c r="N163" s="117">
        <v>0.3</v>
      </c>
      <c r="O163" s="117">
        <v>0.3</v>
      </c>
      <c r="P163" s="117">
        <v>0.3</v>
      </c>
      <c r="Q163" s="118">
        <v>0.3</v>
      </c>
    </row>
    <row r="164" spans="1:17" ht="14.25" x14ac:dyDescent="0.3">
      <c r="A164" s="8">
        <v>0</v>
      </c>
      <c r="F164" s="29" t="s">
        <v>45</v>
      </c>
      <c r="G164" s="121">
        <v>0.3</v>
      </c>
      <c r="H164" s="121">
        <v>0.4</v>
      </c>
      <c r="I164" s="121">
        <v>0.4</v>
      </c>
      <c r="J164" s="121">
        <v>0.4</v>
      </c>
      <c r="K164" s="121">
        <v>0.4</v>
      </c>
      <c r="L164" s="121">
        <v>0.3</v>
      </c>
      <c r="M164" s="121">
        <v>0.4</v>
      </c>
      <c r="N164" s="121">
        <v>0.4</v>
      </c>
      <c r="O164" s="121">
        <v>0.4</v>
      </c>
      <c r="P164" s="121">
        <v>0.4</v>
      </c>
      <c r="Q164" s="122">
        <v>0.3</v>
      </c>
    </row>
    <row r="165" spans="1:17" ht="14.25" x14ac:dyDescent="0.3">
      <c r="A165" s="8">
        <v>0.01</v>
      </c>
      <c r="F165" s="29" t="s">
        <v>67</v>
      </c>
      <c r="G165" s="121">
        <v>0.6</v>
      </c>
      <c r="H165" s="121">
        <v>0.7</v>
      </c>
      <c r="I165" s="121">
        <v>0.8</v>
      </c>
      <c r="J165" s="121">
        <v>0.8</v>
      </c>
      <c r="K165" s="121">
        <v>1</v>
      </c>
      <c r="L165" s="121">
        <v>0.7</v>
      </c>
      <c r="M165" s="121">
        <v>0.8</v>
      </c>
      <c r="N165" s="121">
        <v>1</v>
      </c>
      <c r="O165" s="121">
        <v>1</v>
      </c>
      <c r="P165" s="121">
        <v>1</v>
      </c>
      <c r="Q165" s="122">
        <v>0.9</v>
      </c>
    </row>
    <row r="166" spans="1:17" ht="14.25" x14ac:dyDescent="0.3">
      <c r="A166" s="8">
        <v>0.02</v>
      </c>
      <c r="F166" s="29" t="s">
        <v>68</v>
      </c>
      <c r="G166" s="121">
        <v>0.6</v>
      </c>
      <c r="H166" s="121">
        <v>0.9</v>
      </c>
      <c r="I166" s="121">
        <v>1.2</v>
      </c>
      <c r="J166" s="121">
        <v>1.2</v>
      </c>
      <c r="K166" s="121">
        <v>1.3</v>
      </c>
      <c r="L166" s="121">
        <v>0.8</v>
      </c>
      <c r="M166" s="121">
        <v>0.9</v>
      </c>
      <c r="N166" s="121">
        <v>1</v>
      </c>
      <c r="O166" s="126">
        <v>1.1000000000000001</v>
      </c>
      <c r="P166" s="121">
        <v>0.8</v>
      </c>
      <c r="Q166" s="127">
        <v>1</v>
      </c>
    </row>
    <row r="167" spans="1:17" ht="15" thickBot="1" x14ac:dyDescent="0.35">
      <c r="F167" s="30" t="s">
        <v>41</v>
      </c>
      <c r="G167" s="119">
        <v>1.1000000000000001</v>
      </c>
      <c r="H167" s="119">
        <v>1.2</v>
      </c>
      <c r="I167" s="119">
        <v>1.4</v>
      </c>
      <c r="J167" s="119">
        <v>1.4</v>
      </c>
      <c r="K167" s="119">
        <v>1.5</v>
      </c>
      <c r="L167" s="119">
        <v>1</v>
      </c>
      <c r="M167" s="128">
        <v>1.2</v>
      </c>
      <c r="N167" s="119">
        <v>1.3</v>
      </c>
      <c r="O167" s="119">
        <v>1.4</v>
      </c>
      <c r="P167" s="119">
        <v>1.2</v>
      </c>
      <c r="Q167" s="120">
        <v>1.4</v>
      </c>
    </row>
    <row r="168" spans="1:17" x14ac:dyDescent="0.2">
      <c r="A168" s="11" t="s">
        <v>34</v>
      </c>
      <c r="B168" s="12" t="s">
        <v>3</v>
      </c>
      <c r="F168" s="1" t="s">
        <v>55</v>
      </c>
    </row>
    <row r="169" spans="1:17" x14ac:dyDescent="0.2">
      <c r="A169" s="13" t="s">
        <v>10</v>
      </c>
      <c r="B169" s="22">
        <v>455</v>
      </c>
    </row>
    <row r="170" spans="1:17" x14ac:dyDescent="0.2">
      <c r="A170" s="13" t="s">
        <v>11</v>
      </c>
      <c r="B170" s="22">
        <v>372</v>
      </c>
    </row>
    <row r="171" spans="1:17" ht="13.5" thickBot="1" x14ac:dyDescent="0.25">
      <c r="A171" s="13" t="s">
        <v>12</v>
      </c>
      <c r="B171" s="22">
        <v>322</v>
      </c>
    </row>
    <row r="172" spans="1:17" ht="13.5" thickBot="1" x14ac:dyDescent="0.25">
      <c r="A172" s="13" t="s">
        <v>13</v>
      </c>
      <c r="B172" s="22">
        <v>334</v>
      </c>
      <c r="F172" s="93" t="s">
        <v>76</v>
      </c>
      <c r="G172" s="94" t="s">
        <v>10</v>
      </c>
      <c r="H172" s="94" t="s">
        <v>11</v>
      </c>
      <c r="I172" s="94" t="s">
        <v>12</v>
      </c>
      <c r="J172" s="94" t="s">
        <v>13</v>
      </c>
      <c r="K172" s="94" t="s">
        <v>15</v>
      </c>
      <c r="L172" s="94" t="s">
        <v>85</v>
      </c>
      <c r="M172" s="94" t="s">
        <v>86</v>
      </c>
      <c r="N172" s="95" t="s">
        <v>96</v>
      </c>
      <c r="O172" s="7"/>
      <c r="P172" s="7"/>
      <c r="Q172" s="7"/>
    </row>
    <row r="173" spans="1:17" ht="15.75" thickTop="1" thickBot="1" x14ac:dyDescent="0.35">
      <c r="A173" s="13" t="s">
        <v>15</v>
      </c>
      <c r="B173" s="22">
        <v>280</v>
      </c>
      <c r="F173" s="115"/>
      <c r="G173" s="69"/>
      <c r="H173" s="69"/>
      <c r="I173" s="69"/>
      <c r="J173" s="18"/>
      <c r="K173" s="18"/>
      <c r="L173" s="18"/>
      <c r="M173" s="18"/>
      <c r="N173" s="92"/>
    </row>
    <row r="174" spans="1:17" ht="14.25" x14ac:dyDescent="0.3">
      <c r="A174" s="13" t="s">
        <v>16</v>
      </c>
      <c r="B174" s="22">
        <v>463</v>
      </c>
      <c r="F174" s="87" t="s">
        <v>48</v>
      </c>
      <c r="G174" s="117">
        <v>0.2</v>
      </c>
      <c r="H174" s="117">
        <v>0.2</v>
      </c>
      <c r="I174" s="117">
        <v>0.1</v>
      </c>
      <c r="J174" s="117">
        <v>0.2</v>
      </c>
      <c r="K174" s="117">
        <v>0.2</v>
      </c>
      <c r="L174" s="117">
        <v>0.2</v>
      </c>
      <c r="M174" s="117">
        <v>0.2</v>
      </c>
      <c r="N174" s="118">
        <v>0.2</v>
      </c>
    </row>
    <row r="175" spans="1:17" ht="15" thickBot="1" x14ac:dyDescent="0.35">
      <c r="A175" s="13" t="s">
        <v>18</v>
      </c>
      <c r="B175" s="22">
        <v>390</v>
      </c>
      <c r="F175" s="30" t="s">
        <v>77</v>
      </c>
      <c r="G175" s="119">
        <v>0.1</v>
      </c>
      <c r="H175" s="119">
        <v>0.1</v>
      </c>
      <c r="I175" s="119">
        <v>0.1</v>
      </c>
      <c r="J175" s="119">
        <v>0.1</v>
      </c>
      <c r="K175" s="119">
        <v>0.1</v>
      </c>
      <c r="L175" s="119">
        <v>0.1</v>
      </c>
      <c r="M175" s="119">
        <v>0.1</v>
      </c>
      <c r="N175" s="120">
        <v>0.2</v>
      </c>
    </row>
    <row r="176" spans="1:17" ht="14.25" x14ac:dyDescent="0.3">
      <c r="A176" s="13" t="s">
        <v>85</v>
      </c>
      <c r="B176" s="22">
        <v>357</v>
      </c>
      <c r="F176" s="112" t="s">
        <v>78</v>
      </c>
      <c r="G176" s="121"/>
      <c r="H176" s="121"/>
      <c r="I176" s="121"/>
      <c r="J176" s="121"/>
      <c r="K176" s="121"/>
      <c r="L176" s="121"/>
      <c r="M176" s="121"/>
      <c r="N176" s="122"/>
    </row>
    <row r="177" spans="1:17" ht="15" thickBot="1" x14ac:dyDescent="0.35">
      <c r="A177" s="13" t="s">
        <v>86</v>
      </c>
      <c r="B177" s="22">
        <v>310</v>
      </c>
      <c r="F177" s="115"/>
      <c r="G177" s="121"/>
      <c r="H177" s="121"/>
      <c r="I177" s="121"/>
      <c r="J177" s="121"/>
      <c r="K177" s="121"/>
      <c r="L177" s="121"/>
      <c r="M177" s="121"/>
      <c r="N177" s="122"/>
    </row>
    <row r="178" spans="1:17" ht="14.25" x14ac:dyDescent="0.3">
      <c r="A178" s="13" t="s">
        <v>87</v>
      </c>
      <c r="B178" s="22">
        <v>440</v>
      </c>
      <c r="F178" s="87" t="s">
        <v>51</v>
      </c>
      <c r="G178" s="117">
        <v>0.1</v>
      </c>
      <c r="H178" s="117">
        <v>0.2</v>
      </c>
      <c r="I178" s="117">
        <v>0.2</v>
      </c>
      <c r="J178" s="117">
        <v>0.2</v>
      </c>
      <c r="K178" s="117">
        <v>0.2</v>
      </c>
      <c r="L178" s="117">
        <v>0.2</v>
      </c>
      <c r="M178" s="117">
        <v>0.2</v>
      </c>
      <c r="N178" s="118">
        <v>0.2</v>
      </c>
    </row>
    <row r="179" spans="1:17" ht="15" thickBot="1" x14ac:dyDescent="0.35">
      <c r="A179" s="13" t="s">
        <v>96</v>
      </c>
      <c r="B179" s="22">
        <v>310</v>
      </c>
      <c r="F179" s="30" t="s">
        <v>79</v>
      </c>
      <c r="G179" s="119">
        <v>0.1</v>
      </c>
      <c r="H179" s="119">
        <v>0.1</v>
      </c>
      <c r="I179" s="119">
        <v>0.1</v>
      </c>
      <c r="J179" s="119">
        <v>0.2</v>
      </c>
      <c r="K179" s="119">
        <v>0.2</v>
      </c>
      <c r="L179" s="119">
        <v>0.1</v>
      </c>
      <c r="M179" s="119">
        <v>0.2</v>
      </c>
      <c r="N179" s="120">
        <v>0.2</v>
      </c>
    </row>
    <row r="180" spans="1:17" ht="15" thickBot="1" x14ac:dyDescent="0.35">
      <c r="F180" s="116" t="s">
        <v>80</v>
      </c>
      <c r="G180" s="119"/>
      <c r="H180" s="119"/>
      <c r="I180" s="119"/>
      <c r="J180" s="119"/>
      <c r="K180" s="119"/>
      <c r="L180" s="119"/>
      <c r="M180" s="119"/>
      <c r="N180" s="120"/>
    </row>
    <row r="182" spans="1:17" ht="13.5" thickBot="1" x14ac:dyDescent="0.25"/>
    <row r="183" spans="1:17" ht="14.25" thickTop="1" thickBot="1" x14ac:dyDescent="0.25">
      <c r="A183" s="1" t="s">
        <v>103</v>
      </c>
      <c r="F183" s="114" t="s">
        <v>167</v>
      </c>
      <c r="G183" s="7" t="s">
        <v>10</v>
      </c>
      <c r="H183" s="7" t="s">
        <v>11</v>
      </c>
      <c r="I183" s="7" t="s">
        <v>12</v>
      </c>
      <c r="J183" s="7" t="s">
        <v>13</v>
      </c>
      <c r="K183" s="7" t="s">
        <v>15</v>
      </c>
      <c r="L183" s="7" t="s">
        <v>16</v>
      </c>
      <c r="M183" s="7" t="s">
        <v>18</v>
      </c>
      <c r="N183" s="7" t="s">
        <v>85</v>
      </c>
      <c r="O183" s="7" t="s">
        <v>86</v>
      </c>
      <c r="P183" s="7" t="s">
        <v>87</v>
      </c>
      <c r="Q183" s="7" t="s">
        <v>96</v>
      </c>
    </row>
    <row r="184" spans="1:17" ht="14.25" x14ac:dyDescent="0.3">
      <c r="A184" s="8">
        <v>0</v>
      </c>
      <c r="F184" s="87" t="s">
        <v>98</v>
      </c>
      <c r="G184" s="67">
        <v>0.1</v>
      </c>
      <c r="H184" s="67">
        <v>0.1</v>
      </c>
      <c r="I184" s="67">
        <v>0.1</v>
      </c>
      <c r="J184" s="67">
        <v>0.2</v>
      </c>
      <c r="K184" s="67">
        <v>0.1</v>
      </c>
      <c r="L184" s="67">
        <v>0.1</v>
      </c>
      <c r="M184" s="67">
        <v>0.1</v>
      </c>
      <c r="N184" s="67">
        <v>0.1</v>
      </c>
      <c r="O184" s="67">
        <v>0.2</v>
      </c>
      <c r="P184" s="67">
        <v>0.1</v>
      </c>
      <c r="Q184" s="89">
        <v>0.2</v>
      </c>
    </row>
    <row r="185" spans="1:17" ht="14.25" x14ac:dyDescent="0.3">
      <c r="A185" s="8">
        <v>0.05</v>
      </c>
      <c r="F185" s="29" t="s">
        <v>43</v>
      </c>
      <c r="G185" s="69">
        <v>0.2</v>
      </c>
      <c r="H185" s="69">
        <v>0.2</v>
      </c>
      <c r="I185" s="69">
        <v>0.2</v>
      </c>
      <c r="J185" s="69">
        <v>0.2</v>
      </c>
      <c r="K185" s="69">
        <v>0.2</v>
      </c>
      <c r="L185" s="69">
        <v>0.1</v>
      </c>
      <c r="M185" s="69">
        <v>0.1</v>
      </c>
      <c r="N185" s="69">
        <v>0.2</v>
      </c>
      <c r="O185" s="69">
        <v>0.2</v>
      </c>
      <c r="P185" s="69">
        <v>0.1</v>
      </c>
      <c r="Q185" s="90">
        <v>0.2</v>
      </c>
    </row>
    <row r="186" spans="1:17" ht="14.25" x14ac:dyDescent="0.3">
      <c r="A186" s="8">
        <v>0.08</v>
      </c>
      <c r="F186" s="29" t="s">
        <v>50</v>
      </c>
      <c r="G186" s="69">
        <v>0.4</v>
      </c>
      <c r="H186" s="69">
        <v>0.2</v>
      </c>
      <c r="I186" s="69">
        <v>0.2</v>
      </c>
      <c r="J186" s="69">
        <v>0.2</v>
      </c>
      <c r="K186" s="69">
        <v>0.2</v>
      </c>
      <c r="L186" s="69">
        <v>0.2</v>
      </c>
      <c r="M186" s="69">
        <v>0.2</v>
      </c>
      <c r="N186" s="69">
        <v>0.2</v>
      </c>
      <c r="O186" s="69">
        <v>0.3</v>
      </c>
      <c r="P186" s="69">
        <v>0.2</v>
      </c>
      <c r="Q186" s="90">
        <v>0.3</v>
      </c>
    </row>
    <row r="187" spans="1:17" ht="15" thickBot="1" x14ac:dyDescent="0.35">
      <c r="A187" s="8">
        <v>0.1</v>
      </c>
      <c r="F187" s="30" t="s">
        <v>49</v>
      </c>
      <c r="G187" s="77">
        <v>0.1</v>
      </c>
      <c r="H187" s="78">
        <v>0.1</v>
      </c>
      <c r="I187" s="78">
        <v>0.1</v>
      </c>
      <c r="J187" s="78">
        <v>0.1</v>
      </c>
      <c r="K187" s="78">
        <v>0.1</v>
      </c>
      <c r="L187" s="78">
        <v>0.1</v>
      </c>
      <c r="M187" s="78">
        <v>0.1</v>
      </c>
      <c r="N187" s="78">
        <v>0.1</v>
      </c>
      <c r="O187" s="78">
        <v>0.1</v>
      </c>
      <c r="P187" s="78">
        <v>0.1</v>
      </c>
      <c r="Q187" s="79">
        <v>0.1</v>
      </c>
    </row>
    <row r="188" spans="1:17" ht="14.25" x14ac:dyDescent="0.3">
      <c r="F188" s="87" t="s">
        <v>95</v>
      </c>
      <c r="G188" s="67">
        <v>0.1</v>
      </c>
      <c r="H188" s="67">
        <v>0.1</v>
      </c>
      <c r="I188" s="67">
        <v>0.1</v>
      </c>
      <c r="J188" s="67">
        <v>0.2</v>
      </c>
      <c r="K188" s="67">
        <v>0.1</v>
      </c>
      <c r="L188" s="67">
        <v>0.1</v>
      </c>
      <c r="M188" s="67">
        <v>0.1</v>
      </c>
      <c r="N188" s="67">
        <v>0.1</v>
      </c>
      <c r="O188" s="67">
        <v>0.2</v>
      </c>
      <c r="P188" s="67">
        <v>0.1</v>
      </c>
      <c r="Q188" s="89">
        <v>0.2</v>
      </c>
    </row>
    <row r="189" spans="1:17" ht="14.25" x14ac:dyDescent="0.3">
      <c r="F189" s="29" t="s">
        <v>41</v>
      </c>
      <c r="G189" s="69">
        <v>0.2</v>
      </c>
      <c r="H189" s="69">
        <v>0.2</v>
      </c>
      <c r="I189" s="69">
        <v>0.1</v>
      </c>
      <c r="J189" s="69">
        <v>0.2</v>
      </c>
      <c r="K189" s="69">
        <v>0.2</v>
      </c>
      <c r="L189" s="69">
        <v>0.1</v>
      </c>
      <c r="M189" s="69">
        <v>0.1</v>
      </c>
      <c r="N189" s="69">
        <v>0.2</v>
      </c>
      <c r="O189" s="69">
        <v>0.3</v>
      </c>
      <c r="P189" s="69">
        <v>0.1</v>
      </c>
      <c r="Q189" s="90">
        <v>0.3</v>
      </c>
    </row>
    <row r="190" spans="1:17" ht="14.25" x14ac:dyDescent="0.3">
      <c r="F190" s="29" t="s">
        <v>53</v>
      </c>
      <c r="G190" s="69">
        <v>0.1</v>
      </c>
      <c r="H190" s="69">
        <v>0.1</v>
      </c>
      <c r="I190" s="69">
        <v>0.1</v>
      </c>
      <c r="J190" s="69">
        <v>0.1</v>
      </c>
      <c r="K190" s="69">
        <v>0.1</v>
      </c>
      <c r="L190" s="69">
        <v>0.1</v>
      </c>
      <c r="M190" s="69">
        <v>0.1</v>
      </c>
      <c r="N190" s="69">
        <v>0.1</v>
      </c>
      <c r="O190" s="69">
        <v>0.1</v>
      </c>
      <c r="P190" s="69">
        <v>0.1</v>
      </c>
      <c r="Q190" s="90">
        <v>0.1</v>
      </c>
    </row>
    <row r="191" spans="1:17" ht="15" thickBot="1" x14ac:dyDescent="0.35">
      <c r="F191" s="30" t="s">
        <v>52</v>
      </c>
      <c r="G191" s="97">
        <v>0.1</v>
      </c>
      <c r="H191" s="97">
        <v>0.1</v>
      </c>
      <c r="I191" s="97">
        <v>0.1</v>
      </c>
      <c r="J191" s="97">
        <v>0.1</v>
      </c>
      <c r="K191" s="97">
        <v>0.1</v>
      </c>
      <c r="L191" s="97">
        <v>0.1</v>
      </c>
      <c r="M191" s="97">
        <v>0.1</v>
      </c>
      <c r="N191" s="97">
        <v>0.1</v>
      </c>
      <c r="O191" s="97">
        <v>0.1</v>
      </c>
      <c r="P191" s="97">
        <v>0.1</v>
      </c>
      <c r="Q191" s="98">
        <v>0.1</v>
      </c>
    </row>
    <row r="192" spans="1:17" ht="14.25" x14ac:dyDescent="0.3">
      <c r="F192" s="9"/>
      <c r="G192"/>
      <c r="H192"/>
      <c r="I192"/>
      <c r="J192"/>
      <c r="K192"/>
      <c r="L192"/>
      <c r="M192"/>
      <c r="N192"/>
      <c r="O192"/>
      <c r="P192"/>
      <c r="Q192"/>
    </row>
    <row r="193" spans="1:17" ht="14.25" x14ac:dyDescent="0.3">
      <c r="A193" s="1" t="s">
        <v>24</v>
      </c>
      <c r="F193" s="3"/>
      <c r="G193"/>
      <c r="H193"/>
      <c r="I193"/>
      <c r="J193"/>
      <c r="K193"/>
      <c r="L193"/>
      <c r="M193"/>
      <c r="N193"/>
      <c r="O193"/>
      <c r="P193"/>
      <c r="Q193"/>
    </row>
    <row r="194" spans="1:17" ht="13.5" thickBot="1" x14ac:dyDescent="0.25">
      <c r="A194" s="8">
        <v>0</v>
      </c>
    </row>
    <row r="195" spans="1:17" ht="14.25" thickTop="1" thickBot="1" x14ac:dyDescent="0.25">
      <c r="A195" s="8">
        <v>0.01</v>
      </c>
      <c r="F195" s="100" t="s">
        <v>84</v>
      </c>
      <c r="G195" s="7" t="s">
        <v>10</v>
      </c>
      <c r="H195" s="7" t="s">
        <v>11</v>
      </c>
      <c r="I195" s="7" t="s">
        <v>12</v>
      </c>
      <c r="J195" s="7" t="s">
        <v>13</v>
      </c>
      <c r="K195" s="7" t="s">
        <v>15</v>
      </c>
      <c r="L195" s="7" t="s">
        <v>16</v>
      </c>
      <c r="M195" s="7" t="s">
        <v>18</v>
      </c>
      <c r="N195" s="7" t="s">
        <v>85</v>
      </c>
      <c r="O195" s="7" t="s">
        <v>86</v>
      </c>
      <c r="P195" s="7" t="s">
        <v>87</v>
      </c>
      <c r="Q195" s="7" t="s">
        <v>96</v>
      </c>
    </row>
    <row r="196" spans="1:17" ht="14.25" x14ac:dyDescent="0.3">
      <c r="A196" s="8">
        <v>0.02</v>
      </c>
      <c r="F196" s="87" t="s">
        <v>98</v>
      </c>
      <c r="G196" s="67">
        <v>0.1</v>
      </c>
      <c r="H196" s="67">
        <v>0.1</v>
      </c>
      <c r="I196" s="67">
        <v>0.1</v>
      </c>
      <c r="J196" s="67">
        <v>0.2</v>
      </c>
      <c r="K196" s="67">
        <v>0.2</v>
      </c>
      <c r="L196" s="67">
        <v>0.1</v>
      </c>
      <c r="M196" s="67">
        <v>0.1</v>
      </c>
      <c r="N196" s="67">
        <v>0.1</v>
      </c>
      <c r="O196" s="67">
        <v>0.2</v>
      </c>
      <c r="P196" s="67">
        <v>0.1</v>
      </c>
      <c r="Q196" s="89">
        <v>0.2</v>
      </c>
    </row>
    <row r="197" spans="1:17" ht="14.25" x14ac:dyDescent="0.3">
      <c r="A197" s="8">
        <v>0.03</v>
      </c>
      <c r="F197" s="29" t="s">
        <v>43</v>
      </c>
      <c r="G197" s="69">
        <v>0.1</v>
      </c>
      <c r="H197" s="69">
        <v>0.2</v>
      </c>
      <c r="I197" s="69">
        <v>0.2</v>
      </c>
      <c r="J197" s="69">
        <v>0.3</v>
      </c>
      <c r="K197" s="69">
        <v>0.3</v>
      </c>
      <c r="L197" s="69">
        <v>0.1</v>
      </c>
      <c r="M197" s="69">
        <v>0.1</v>
      </c>
      <c r="N197" s="69">
        <v>0.2</v>
      </c>
      <c r="O197" s="69">
        <v>0.3</v>
      </c>
      <c r="P197" s="69">
        <v>0.1</v>
      </c>
      <c r="Q197" s="90">
        <v>0.3</v>
      </c>
    </row>
    <row r="198" spans="1:17" ht="14.25" x14ac:dyDescent="0.3">
      <c r="A198" s="8">
        <v>0.04</v>
      </c>
      <c r="F198" s="29" t="s">
        <v>50</v>
      </c>
      <c r="G198" s="69">
        <v>0.1</v>
      </c>
      <c r="H198" s="69">
        <v>0.3</v>
      </c>
      <c r="I198" s="69">
        <v>0.3</v>
      </c>
      <c r="J198" s="69">
        <v>0.4</v>
      </c>
      <c r="K198" s="69">
        <v>0.4</v>
      </c>
      <c r="L198" s="69">
        <v>0.1</v>
      </c>
      <c r="M198" s="69">
        <v>0.2</v>
      </c>
      <c r="N198" s="69">
        <v>0.3</v>
      </c>
      <c r="O198" s="69">
        <v>0.6</v>
      </c>
      <c r="P198" s="69">
        <v>0.1</v>
      </c>
      <c r="Q198" s="90">
        <v>0.5</v>
      </c>
    </row>
    <row r="199" spans="1:17" ht="15" thickBot="1" x14ac:dyDescent="0.35">
      <c r="A199" s="8">
        <v>0.05</v>
      </c>
      <c r="F199" s="30" t="s">
        <v>49</v>
      </c>
      <c r="G199" s="77">
        <v>0.1</v>
      </c>
      <c r="H199" s="78">
        <v>0.1</v>
      </c>
      <c r="I199" s="78">
        <v>0.1</v>
      </c>
      <c r="J199" s="78">
        <v>0.1</v>
      </c>
      <c r="K199" s="78">
        <v>0.1</v>
      </c>
      <c r="L199" s="78">
        <v>0.1</v>
      </c>
      <c r="M199" s="78">
        <v>0.1</v>
      </c>
      <c r="N199" s="78">
        <v>0.1</v>
      </c>
      <c r="O199" s="78">
        <v>0.1</v>
      </c>
      <c r="P199" s="78">
        <v>0.1</v>
      </c>
      <c r="Q199" s="79">
        <v>0.1</v>
      </c>
    </row>
    <row r="200" spans="1:17" ht="14.25" x14ac:dyDescent="0.3">
      <c r="A200" s="8"/>
      <c r="F200" s="87" t="s">
        <v>95</v>
      </c>
      <c r="G200" s="67">
        <v>0.1</v>
      </c>
      <c r="H200" s="67">
        <v>0.2</v>
      </c>
      <c r="I200" s="67">
        <v>0.2</v>
      </c>
      <c r="J200" s="67">
        <v>0.3</v>
      </c>
      <c r="K200" s="67">
        <v>0.3</v>
      </c>
      <c r="L200" s="67">
        <v>0.1</v>
      </c>
      <c r="M200" s="67">
        <v>0.1</v>
      </c>
      <c r="N200" s="67">
        <v>0.2</v>
      </c>
      <c r="O200" s="67">
        <v>0.4</v>
      </c>
      <c r="P200" s="67">
        <v>0.1</v>
      </c>
      <c r="Q200" s="89">
        <v>0.3</v>
      </c>
    </row>
    <row r="201" spans="1:17" ht="14.25" x14ac:dyDescent="0.3">
      <c r="A201" s="25" t="s">
        <v>142</v>
      </c>
      <c r="F201" s="29" t="s">
        <v>41</v>
      </c>
      <c r="G201" s="69">
        <v>0.2</v>
      </c>
      <c r="H201" s="69">
        <v>0.2</v>
      </c>
      <c r="I201" s="69">
        <v>0.1</v>
      </c>
      <c r="J201" s="69">
        <v>0.2</v>
      </c>
      <c r="K201" s="69">
        <v>0.2</v>
      </c>
      <c r="L201" s="69">
        <v>0.1</v>
      </c>
      <c r="M201" s="69">
        <v>0.1</v>
      </c>
      <c r="N201" s="69">
        <v>0.2</v>
      </c>
      <c r="O201" s="69">
        <v>0.3</v>
      </c>
      <c r="P201" s="69">
        <v>0.1</v>
      </c>
      <c r="Q201" s="90">
        <v>0.2</v>
      </c>
    </row>
    <row r="202" spans="1:17" ht="14.25" x14ac:dyDescent="0.3">
      <c r="A202" s="8">
        <v>0</v>
      </c>
      <c r="F202" s="29" t="s">
        <v>53</v>
      </c>
      <c r="G202" s="69">
        <v>0.3</v>
      </c>
      <c r="H202" s="69">
        <v>0.3</v>
      </c>
      <c r="I202" s="69">
        <v>0.3</v>
      </c>
      <c r="J202" s="69">
        <v>0.4</v>
      </c>
      <c r="K202" s="69">
        <v>0.3</v>
      </c>
      <c r="L202" s="69">
        <v>0.2</v>
      </c>
      <c r="M202" s="69">
        <v>0.2</v>
      </c>
      <c r="N202" s="69">
        <v>0.3</v>
      </c>
      <c r="O202" s="69">
        <v>0.5</v>
      </c>
      <c r="P202" s="69">
        <v>0.2</v>
      </c>
      <c r="Q202" s="90">
        <v>0.5</v>
      </c>
    </row>
    <row r="203" spans="1:17" ht="15" thickBot="1" x14ac:dyDescent="0.35">
      <c r="A203" s="8">
        <v>0.01</v>
      </c>
      <c r="F203" s="30" t="s">
        <v>52</v>
      </c>
      <c r="G203" s="97">
        <v>0.1</v>
      </c>
      <c r="H203" s="97">
        <v>0.1</v>
      </c>
      <c r="I203" s="97">
        <v>0.1</v>
      </c>
      <c r="J203" s="97">
        <v>0.1</v>
      </c>
      <c r="K203" s="97">
        <v>0.1</v>
      </c>
      <c r="L203" s="97">
        <v>0.1</v>
      </c>
      <c r="M203" s="97">
        <v>0.1</v>
      </c>
      <c r="N203" s="97">
        <v>0.1</v>
      </c>
      <c r="O203" s="97">
        <v>0.1</v>
      </c>
      <c r="P203" s="97">
        <v>0.1</v>
      </c>
      <c r="Q203" s="98">
        <v>0.1</v>
      </c>
    </row>
    <row r="204" spans="1:17" ht="14.25" x14ac:dyDescent="0.3">
      <c r="A204" s="8">
        <v>0.02</v>
      </c>
      <c r="F204" s="9"/>
      <c r="G204"/>
      <c r="H204"/>
      <c r="I204"/>
      <c r="J204"/>
      <c r="K204"/>
      <c r="L204"/>
      <c r="M204"/>
      <c r="N204"/>
      <c r="O204"/>
      <c r="P204"/>
      <c r="Q204"/>
    </row>
    <row r="205" spans="1:17" ht="14.25" x14ac:dyDescent="0.3">
      <c r="A205" s="8">
        <v>0.03</v>
      </c>
      <c r="F205" s="3"/>
      <c r="G205"/>
      <c r="H205"/>
      <c r="I205"/>
      <c r="J205"/>
      <c r="K205"/>
      <c r="L205"/>
      <c r="M205"/>
      <c r="N205"/>
      <c r="O205"/>
      <c r="P205"/>
      <c r="Q205"/>
    </row>
    <row r="206" spans="1:17" x14ac:dyDescent="0.2">
      <c r="A206" s="8">
        <v>0.04</v>
      </c>
    </row>
    <row r="207" spans="1:17" ht="13.5" thickBot="1" x14ac:dyDescent="0.25">
      <c r="A207" s="8">
        <v>0.05</v>
      </c>
    </row>
    <row r="208" spans="1:17" ht="14.25" thickTop="1" thickBot="1" x14ac:dyDescent="0.25">
      <c r="F208" s="88" t="s">
        <v>146</v>
      </c>
      <c r="G208" s="7" t="s">
        <v>10</v>
      </c>
      <c r="H208" s="7" t="s">
        <v>11</v>
      </c>
      <c r="I208" s="7" t="s">
        <v>12</v>
      </c>
      <c r="J208" s="7" t="s">
        <v>13</v>
      </c>
      <c r="K208" s="7" t="s">
        <v>15</v>
      </c>
      <c r="L208" s="7" t="s">
        <v>16</v>
      </c>
      <c r="M208" s="7" t="s">
        <v>18</v>
      </c>
      <c r="N208" s="7" t="s">
        <v>85</v>
      </c>
      <c r="O208" s="7" t="s">
        <v>86</v>
      </c>
      <c r="P208" s="7" t="s">
        <v>87</v>
      </c>
      <c r="Q208" s="7" t="s">
        <v>96</v>
      </c>
    </row>
    <row r="209" spans="6:17" ht="14.25" x14ac:dyDescent="0.3">
      <c r="F209" s="87" t="s">
        <v>97</v>
      </c>
      <c r="G209" s="67">
        <v>0.2</v>
      </c>
      <c r="H209" s="67">
        <v>0.2</v>
      </c>
      <c r="I209" s="67">
        <v>0.2</v>
      </c>
      <c r="J209" s="67">
        <v>0.1</v>
      </c>
      <c r="K209" s="67">
        <v>0.1</v>
      </c>
      <c r="L209" s="67">
        <v>0.4</v>
      </c>
      <c r="M209" s="67">
        <v>0.4</v>
      </c>
      <c r="N209" s="67">
        <v>0.2</v>
      </c>
      <c r="O209" s="67">
        <v>0.1</v>
      </c>
      <c r="P209" s="67">
        <v>0.2</v>
      </c>
      <c r="Q209" s="89">
        <v>0.1</v>
      </c>
    </row>
    <row r="210" spans="6:17" ht="14.25" x14ac:dyDescent="0.3">
      <c r="F210" s="29" t="s">
        <v>43</v>
      </c>
      <c r="G210" s="69">
        <v>0.4</v>
      </c>
      <c r="H210" s="69">
        <v>0.5</v>
      </c>
      <c r="I210" s="69">
        <v>0.5</v>
      </c>
      <c r="J210" s="69">
        <v>0.2</v>
      </c>
      <c r="K210" s="69">
        <v>0.2</v>
      </c>
      <c r="L210" s="69">
        <v>0.6</v>
      </c>
      <c r="M210" s="69">
        <v>0.6</v>
      </c>
      <c r="N210" s="69">
        <v>0.3</v>
      </c>
      <c r="O210" s="69">
        <v>0.2</v>
      </c>
      <c r="P210" s="69">
        <v>0.5</v>
      </c>
      <c r="Q210" s="90">
        <v>0.2</v>
      </c>
    </row>
    <row r="211" spans="6:17" ht="14.25" x14ac:dyDescent="0.3">
      <c r="F211" s="29" t="s">
        <v>49</v>
      </c>
      <c r="G211" s="69">
        <v>0.4</v>
      </c>
      <c r="H211" s="69">
        <v>0.5</v>
      </c>
      <c r="I211" s="69">
        <v>0.3</v>
      </c>
      <c r="J211" s="69">
        <v>0.2</v>
      </c>
      <c r="K211" s="69">
        <v>0.2</v>
      </c>
      <c r="L211" s="69">
        <v>0.6</v>
      </c>
      <c r="M211" s="69">
        <v>0.6</v>
      </c>
      <c r="N211" s="69">
        <v>0.3</v>
      </c>
      <c r="O211" s="69">
        <v>0.2</v>
      </c>
      <c r="P211" s="69">
        <v>0.5</v>
      </c>
      <c r="Q211" s="90">
        <v>0.2</v>
      </c>
    </row>
    <row r="212" spans="6:17" ht="15" thickBot="1" x14ac:dyDescent="0.35">
      <c r="F212" s="30" t="s">
        <v>50</v>
      </c>
      <c r="G212" s="77">
        <v>0.1</v>
      </c>
      <c r="H212" s="78">
        <v>0.1</v>
      </c>
      <c r="I212" s="78">
        <v>0.1</v>
      </c>
      <c r="J212" s="78">
        <v>0.1</v>
      </c>
      <c r="K212" s="78">
        <v>0.1</v>
      </c>
      <c r="L212" s="78">
        <v>0.1</v>
      </c>
      <c r="M212" s="78">
        <v>0.1</v>
      </c>
      <c r="N212" s="78">
        <v>0.1</v>
      </c>
      <c r="O212" s="78">
        <v>0.1</v>
      </c>
      <c r="P212" s="78">
        <v>0.1</v>
      </c>
      <c r="Q212" s="79">
        <v>0.1</v>
      </c>
    </row>
    <row r="213" spans="6:17" ht="14.25" x14ac:dyDescent="0.3">
      <c r="F213" s="87" t="s">
        <v>45</v>
      </c>
      <c r="G213" s="67">
        <v>0.2</v>
      </c>
      <c r="H213" s="67">
        <v>0.3</v>
      </c>
      <c r="I213" s="67">
        <v>0.3</v>
      </c>
      <c r="J213" s="67">
        <v>0.2</v>
      </c>
      <c r="K213" s="67">
        <v>0.2</v>
      </c>
      <c r="L213" s="67">
        <v>0.4</v>
      </c>
      <c r="M213" s="67">
        <v>0.5</v>
      </c>
      <c r="N213" s="67">
        <v>0.4</v>
      </c>
      <c r="O213" s="67">
        <v>0.2</v>
      </c>
      <c r="P213" s="67">
        <v>0.5</v>
      </c>
      <c r="Q213" s="89">
        <v>0.2</v>
      </c>
    </row>
    <row r="214" spans="6:17" ht="14.25" x14ac:dyDescent="0.3">
      <c r="F214" s="29" t="s">
        <v>41</v>
      </c>
      <c r="G214" s="69">
        <v>0.3</v>
      </c>
      <c r="H214" s="69">
        <v>0.3</v>
      </c>
      <c r="I214" s="69">
        <v>0.3</v>
      </c>
      <c r="J214" s="69">
        <v>0.2</v>
      </c>
      <c r="K214" s="69">
        <v>0.2</v>
      </c>
      <c r="L214" s="69">
        <v>0.4</v>
      </c>
      <c r="M214" s="69">
        <v>0.4</v>
      </c>
      <c r="N214" s="69">
        <v>0.3</v>
      </c>
      <c r="O214" s="69">
        <v>0.2</v>
      </c>
      <c r="P214" s="69">
        <v>0.4</v>
      </c>
      <c r="Q214" s="90">
        <v>0.2</v>
      </c>
    </row>
    <row r="215" spans="6:17" ht="14.25" x14ac:dyDescent="0.3">
      <c r="F215" s="29" t="s">
        <v>52</v>
      </c>
      <c r="G215" s="69">
        <v>0.2</v>
      </c>
      <c r="H215" s="69">
        <v>0.2</v>
      </c>
      <c r="I215" s="69">
        <v>0.1</v>
      </c>
      <c r="J215" s="69">
        <v>0.1</v>
      </c>
      <c r="K215" s="69">
        <v>0.1</v>
      </c>
      <c r="L215" s="69">
        <v>0.2</v>
      </c>
      <c r="M215" s="69">
        <v>0.2</v>
      </c>
      <c r="N215" s="69">
        <v>0.2</v>
      </c>
      <c r="O215" s="69">
        <v>0.1</v>
      </c>
      <c r="P215" s="69">
        <v>0.3</v>
      </c>
      <c r="Q215" s="90">
        <v>0.1</v>
      </c>
    </row>
    <row r="216" spans="6:17" ht="15" thickBot="1" x14ac:dyDescent="0.35">
      <c r="F216" s="30" t="s">
        <v>53</v>
      </c>
      <c r="G216" s="97">
        <v>0.1</v>
      </c>
      <c r="H216" s="97">
        <v>0.1</v>
      </c>
      <c r="I216" s="97">
        <v>0.1</v>
      </c>
      <c r="J216" s="97">
        <v>0.1</v>
      </c>
      <c r="K216" s="97">
        <v>0.1</v>
      </c>
      <c r="L216" s="97">
        <v>0.1</v>
      </c>
      <c r="M216" s="97">
        <v>0.1</v>
      </c>
      <c r="N216" s="97">
        <v>0.1</v>
      </c>
      <c r="O216" s="97">
        <v>0.1</v>
      </c>
      <c r="P216" s="97">
        <v>0.1</v>
      </c>
      <c r="Q216" s="98">
        <v>0.1</v>
      </c>
    </row>
    <row r="217" spans="6:17" ht="14.25" x14ac:dyDescent="0.3">
      <c r="F217" s="9"/>
      <c r="G217"/>
      <c r="H217"/>
      <c r="I217"/>
      <c r="J217"/>
      <c r="K217"/>
      <c r="L217"/>
      <c r="M217"/>
      <c r="N217"/>
      <c r="O217"/>
      <c r="P217"/>
      <c r="Q217"/>
    </row>
    <row r="218" spans="6:17" ht="14.25" x14ac:dyDescent="0.3">
      <c r="F218" s="3"/>
      <c r="G218"/>
      <c r="H218"/>
      <c r="I218"/>
      <c r="J218"/>
      <c r="K218"/>
      <c r="L218"/>
      <c r="M218"/>
      <c r="N218"/>
      <c r="O218"/>
      <c r="P218"/>
      <c r="Q218"/>
    </row>
    <row r="221" spans="6:17" ht="13.5" thickBot="1" x14ac:dyDescent="0.25"/>
    <row r="222" spans="6:17" ht="14.25" thickTop="1" thickBot="1" x14ac:dyDescent="0.25">
      <c r="F222" s="96" t="s">
        <v>147</v>
      </c>
      <c r="G222" s="7" t="s">
        <v>10</v>
      </c>
      <c r="H222" s="7" t="s">
        <v>11</v>
      </c>
      <c r="I222" s="7" t="s">
        <v>12</v>
      </c>
      <c r="J222" s="7" t="s">
        <v>13</v>
      </c>
      <c r="K222" s="7" t="s">
        <v>15</v>
      </c>
      <c r="L222" s="7" t="s">
        <v>16</v>
      </c>
      <c r="M222" s="7" t="s">
        <v>18</v>
      </c>
      <c r="N222" s="7" t="s">
        <v>85</v>
      </c>
      <c r="O222" s="7" t="s">
        <v>86</v>
      </c>
      <c r="P222" s="7" t="s">
        <v>87</v>
      </c>
      <c r="Q222" s="7" t="s">
        <v>96</v>
      </c>
    </row>
    <row r="223" spans="6:17" ht="14.25" x14ac:dyDescent="0.3">
      <c r="F223" s="87" t="s">
        <v>98</v>
      </c>
      <c r="G223" s="67">
        <v>0.1</v>
      </c>
      <c r="H223" s="67">
        <v>0.2</v>
      </c>
      <c r="I223" s="67">
        <v>0.2</v>
      </c>
      <c r="J223" s="67">
        <v>0.1</v>
      </c>
      <c r="K223" s="67">
        <v>0.1</v>
      </c>
      <c r="L223" s="67">
        <v>0.4</v>
      </c>
      <c r="M223" s="67">
        <v>0.4</v>
      </c>
      <c r="N223" s="67">
        <v>0.2</v>
      </c>
      <c r="O223" s="67">
        <v>0.1</v>
      </c>
      <c r="P223" s="67">
        <v>0.4</v>
      </c>
      <c r="Q223" s="89">
        <v>0.1</v>
      </c>
    </row>
    <row r="224" spans="6:17" ht="14.25" x14ac:dyDescent="0.3">
      <c r="F224" s="29" t="s">
        <v>43</v>
      </c>
      <c r="G224" s="69">
        <v>0.4</v>
      </c>
      <c r="H224" s="69">
        <v>0.3</v>
      </c>
      <c r="I224" s="69">
        <v>0.3</v>
      </c>
      <c r="J224" s="69">
        <v>0.2</v>
      </c>
      <c r="K224" s="69">
        <v>0.2</v>
      </c>
      <c r="L224" s="69">
        <v>0.5</v>
      </c>
      <c r="M224" s="69">
        <v>0.6</v>
      </c>
      <c r="N224" s="69">
        <v>0.3</v>
      </c>
      <c r="O224" s="69">
        <v>0.1</v>
      </c>
      <c r="P224" s="69">
        <v>0.6</v>
      </c>
      <c r="Q224" s="90">
        <v>0.1</v>
      </c>
    </row>
    <row r="225" spans="6:17" ht="14.25" x14ac:dyDescent="0.3">
      <c r="F225" s="29" t="s">
        <v>50</v>
      </c>
      <c r="G225" s="69">
        <v>0.2</v>
      </c>
      <c r="H225" s="69">
        <v>0.2</v>
      </c>
      <c r="I225" s="69">
        <v>0.2</v>
      </c>
      <c r="J225" s="69">
        <v>0.2</v>
      </c>
      <c r="K225" s="69">
        <v>0.2</v>
      </c>
      <c r="L225" s="69">
        <v>0.3</v>
      </c>
      <c r="M225" s="69">
        <v>0.3</v>
      </c>
      <c r="N225" s="69">
        <v>0.3</v>
      </c>
      <c r="O225" s="69">
        <v>0.2</v>
      </c>
      <c r="P225" s="69">
        <v>0.3</v>
      </c>
      <c r="Q225" s="90">
        <v>0.2</v>
      </c>
    </row>
    <row r="226" spans="6:17" ht="15" thickBot="1" x14ac:dyDescent="0.35">
      <c r="F226" s="30" t="s">
        <v>49</v>
      </c>
      <c r="G226" s="77">
        <v>0.1</v>
      </c>
      <c r="H226" s="78">
        <v>0.1</v>
      </c>
      <c r="I226" s="78">
        <v>0.1</v>
      </c>
      <c r="J226" s="78">
        <v>0.1</v>
      </c>
      <c r="K226" s="78">
        <v>0.1</v>
      </c>
      <c r="L226" s="78">
        <v>0.1</v>
      </c>
      <c r="M226" s="78">
        <v>0.1</v>
      </c>
      <c r="N226" s="78">
        <v>0.1</v>
      </c>
      <c r="O226" s="78">
        <v>0.1</v>
      </c>
      <c r="P226" s="78">
        <v>0.1</v>
      </c>
      <c r="Q226" s="79">
        <v>0.1</v>
      </c>
    </row>
    <row r="227" spans="6:17" ht="14.25" x14ac:dyDescent="0.3">
      <c r="F227" s="87" t="s">
        <v>95</v>
      </c>
      <c r="G227" s="67">
        <v>0.2</v>
      </c>
      <c r="H227" s="67">
        <v>0.3</v>
      </c>
      <c r="I227" s="67">
        <v>0.3</v>
      </c>
      <c r="J227" s="67">
        <v>0.2</v>
      </c>
      <c r="K227" s="67">
        <v>0.2</v>
      </c>
      <c r="L227" s="67">
        <v>0.3</v>
      </c>
      <c r="M227" s="67">
        <v>0.4</v>
      </c>
      <c r="N227" s="67">
        <v>0.3</v>
      </c>
      <c r="O227" s="67">
        <v>0.2</v>
      </c>
      <c r="P227" s="67">
        <v>0.4</v>
      </c>
      <c r="Q227" s="89">
        <v>0.1</v>
      </c>
    </row>
    <row r="228" spans="6:17" ht="14.25" x14ac:dyDescent="0.3">
      <c r="F228" s="29" t="s">
        <v>41</v>
      </c>
      <c r="G228" s="69">
        <v>0.3</v>
      </c>
      <c r="H228" s="69">
        <v>0.3</v>
      </c>
      <c r="I228" s="69">
        <v>0.3</v>
      </c>
      <c r="J228" s="69">
        <v>0.2</v>
      </c>
      <c r="K228" s="69">
        <v>0.2</v>
      </c>
      <c r="L228" s="69">
        <v>0.4</v>
      </c>
      <c r="M228" s="69">
        <v>0.5</v>
      </c>
      <c r="N228" s="69">
        <v>0.3</v>
      </c>
      <c r="O228" s="69">
        <v>0.2</v>
      </c>
      <c r="P228" s="69">
        <v>0.5</v>
      </c>
      <c r="Q228" s="90">
        <v>0.2</v>
      </c>
    </row>
    <row r="229" spans="6:17" ht="14.25" x14ac:dyDescent="0.3">
      <c r="F229" s="29" t="s">
        <v>53</v>
      </c>
      <c r="G229" s="69">
        <v>0.2</v>
      </c>
      <c r="H229" s="69">
        <v>0.2</v>
      </c>
      <c r="I229" s="69">
        <v>0.2</v>
      </c>
      <c r="J229" s="69">
        <v>0.1</v>
      </c>
      <c r="K229" s="69">
        <v>0.1</v>
      </c>
      <c r="L229" s="69">
        <v>0.2</v>
      </c>
      <c r="M229" s="69">
        <v>0.3</v>
      </c>
      <c r="N229" s="69">
        <v>0.2</v>
      </c>
      <c r="O229" s="69">
        <v>0.2</v>
      </c>
      <c r="P229" s="69">
        <v>0.3</v>
      </c>
      <c r="Q229" s="90">
        <v>0.2</v>
      </c>
    </row>
    <row r="230" spans="6:17" ht="15" thickBot="1" x14ac:dyDescent="0.35">
      <c r="F230" s="30" t="s">
        <v>52</v>
      </c>
      <c r="G230" s="97">
        <v>0.1</v>
      </c>
      <c r="H230" s="97">
        <v>0.1</v>
      </c>
      <c r="I230" s="97">
        <v>0.1</v>
      </c>
      <c r="J230" s="97">
        <v>0.1</v>
      </c>
      <c r="K230" s="97">
        <v>0.1</v>
      </c>
      <c r="L230" s="97">
        <v>0.1</v>
      </c>
      <c r="M230" s="97">
        <v>0.1</v>
      </c>
      <c r="N230" s="97">
        <v>0.1</v>
      </c>
      <c r="O230" s="97">
        <v>0.1</v>
      </c>
      <c r="P230" s="97">
        <v>0.1</v>
      </c>
      <c r="Q230" s="98">
        <v>0.1</v>
      </c>
    </row>
    <row r="231" spans="6:17" ht="14.25" x14ac:dyDescent="0.3">
      <c r="F231" s="9"/>
      <c r="G231"/>
      <c r="H231"/>
      <c r="I231"/>
      <c r="J231"/>
      <c r="K231"/>
      <c r="L231"/>
      <c r="M231"/>
      <c r="N231"/>
      <c r="O231"/>
      <c r="P231"/>
      <c r="Q231"/>
    </row>
    <row r="232" spans="6:17" ht="14.25" x14ac:dyDescent="0.3">
      <c r="F232" s="3"/>
      <c r="G232"/>
      <c r="H232"/>
      <c r="I232"/>
      <c r="J232"/>
      <c r="K232"/>
      <c r="L232"/>
      <c r="M232"/>
      <c r="N232"/>
      <c r="O232"/>
      <c r="P232"/>
      <c r="Q232"/>
    </row>
    <row r="235" spans="6:17" ht="13.5" thickBot="1" x14ac:dyDescent="0.25"/>
    <row r="236" spans="6:17" ht="14.25" thickTop="1" thickBot="1" x14ac:dyDescent="0.25">
      <c r="F236" s="99" t="s">
        <v>56</v>
      </c>
      <c r="G236" s="101" t="s">
        <v>10</v>
      </c>
      <c r="H236" s="101" t="s">
        <v>11</v>
      </c>
      <c r="I236" s="101" t="s">
        <v>12</v>
      </c>
      <c r="J236" s="101" t="s">
        <v>13</v>
      </c>
      <c r="K236" s="101" t="s">
        <v>15</v>
      </c>
      <c r="L236" s="101" t="s">
        <v>16</v>
      </c>
      <c r="M236" s="101" t="s">
        <v>18</v>
      </c>
      <c r="N236" s="101" t="s">
        <v>85</v>
      </c>
      <c r="O236" s="101" t="s">
        <v>86</v>
      </c>
      <c r="P236" s="101" t="s">
        <v>87</v>
      </c>
      <c r="Q236" s="101" t="s">
        <v>96</v>
      </c>
    </row>
    <row r="237" spans="6:17" ht="14.25" x14ac:dyDescent="0.3">
      <c r="F237" s="87" t="s">
        <v>97</v>
      </c>
      <c r="G237" s="102">
        <v>0.1</v>
      </c>
      <c r="H237" s="102">
        <v>0.1</v>
      </c>
      <c r="I237" s="102">
        <v>0.1</v>
      </c>
      <c r="J237" s="102">
        <v>0.2</v>
      </c>
      <c r="K237" s="102">
        <v>0.1</v>
      </c>
      <c r="L237" s="102">
        <v>0.1</v>
      </c>
      <c r="M237" s="102">
        <v>0.1</v>
      </c>
      <c r="N237" s="102">
        <v>0.1</v>
      </c>
      <c r="O237" s="102">
        <v>0.2</v>
      </c>
      <c r="P237" s="102">
        <v>0.1</v>
      </c>
      <c r="Q237" s="103">
        <v>0.2</v>
      </c>
    </row>
    <row r="238" spans="6:17" ht="14.25" x14ac:dyDescent="0.3">
      <c r="F238" s="29" t="s">
        <v>43</v>
      </c>
      <c r="G238" s="104">
        <v>0.1</v>
      </c>
      <c r="H238" s="104">
        <v>0.1</v>
      </c>
      <c r="I238" s="104">
        <v>0.1</v>
      </c>
      <c r="J238" s="104">
        <v>0.2</v>
      </c>
      <c r="K238" s="104">
        <v>0.1</v>
      </c>
      <c r="L238" s="104">
        <v>0.1</v>
      </c>
      <c r="M238" s="104">
        <v>0.1</v>
      </c>
      <c r="N238" s="104">
        <v>0.1</v>
      </c>
      <c r="O238" s="104">
        <v>0.1</v>
      </c>
      <c r="P238" s="104">
        <v>0.1</v>
      </c>
      <c r="Q238" s="105">
        <v>0.2</v>
      </c>
    </row>
    <row r="239" spans="6:17" ht="14.25" x14ac:dyDescent="0.3">
      <c r="F239" s="29" t="s">
        <v>49</v>
      </c>
      <c r="G239" s="104">
        <v>0.2</v>
      </c>
      <c r="H239" s="104">
        <v>0.2</v>
      </c>
      <c r="I239" s="104">
        <v>0.2</v>
      </c>
      <c r="J239" s="104">
        <v>0.2</v>
      </c>
      <c r="K239" s="104">
        <v>0.2</v>
      </c>
      <c r="L239" s="104">
        <v>0.2</v>
      </c>
      <c r="M239" s="104">
        <v>0.2</v>
      </c>
      <c r="N239" s="104">
        <v>0.2</v>
      </c>
      <c r="O239" s="104">
        <v>0.2</v>
      </c>
      <c r="P239" s="104">
        <v>0.1</v>
      </c>
      <c r="Q239" s="105">
        <v>0.2</v>
      </c>
    </row>
    <row r="240" spans="6:17" ht="15" thickBot="1" x14ac:dyDescent="0.35">
      <c r="F240" s="30" t="s">
        <v>50</v>
      </c>
      <c r="G240" s="106">
        <v>0.1</v>
      </c>
      <c r="H240" s="107">
        <v>0.1</v>
      </c>
      <c r="I240" s="107">
        <v>0.1</v>
      </c>
      <c r="J240" s="107">
        <v>0.1</v>
      </c>
      <c r="K240" s="107">
        <v>0.1</v>
      </c>
      <c r="L240" s="107">
        <v>0.1</v>
      </c>
      <c r="M240" s="107">
        <v>0.1</v>
      </c>
      <c r="N240" s="107">
        <v>0.1</v>
      </c>
      <c r="O240" s="107">
        <v>0.1</v>
      </c>
      <c r="P240" s="107">
        <v>0.1</v>
      </c>
      <c r="Q240" s="108">
        <v>0.1</v>
      </c>
    </row>
    <row r="241" spans="6:17" ht="14.25" x14ac:dyDescent="0.3">
      <c r="F241" s="87" t="s">
        <v>45</v>
      </c>
      <c r="G241" s="102">
        <v>0.1</v>
      </c>
      <c r="H241" s="102">
        <v>0.1</v>
      </c>
      <c r="I241" s="102">
        <v>0.1</v>
      </c>
      <c r="J241" s="102">
        <v>0.2</v>
      </c>
      <c r="K241" s="102">
        <v>0.2</v>
      </c>
      <c r="L241" s="102">
        <v>0.1</v>
      </c>
      <c r="M241" s="102">
        <v>0.1</v>
      </c>
      <c r="N241" s="102">
        <v>0.1</v>
      </c>
      <c r="O241" s="102">
        <v>0.2</v>
      </c>
      <c r="P241" s="102">
        <v>0.1</v>
      </c>
      <c r="Q241" s="103">
        <v>0.2</v>
      </c>
    </row>
    <row r="242" spans="6:17" ht="14.25" x14ac:dyDescent="0.3">
      <c r="F242" s="29" t="s">
        <v>41</v>
      </c>
      <c r="G242" s="104">
        <v>0.1</v>
      </c>
      <c r="H242" s="104">
        <v>0.1</v>
      </c>
      <c r="I242" s="104">
        <v>0.1</v>
      </c>
      <c r="J242" s="104">
        <v>0.2</v>
      </c>
      <c r="K242" s="104">
        <v>0.2</v>
      </c>
      <c r="L242" s="104">
        <v>0.1</v>
      </c>
      <c r="M242" s="104">
        <v>0.1</v>
      </c>
      <c r="N242" s="104">
        <v>0.1</v>
      </c>
      <c r="O242" s="104">
        <v>0.2</v>
      </c>
      <c r="P242" s="104">
        <v>0.1</v>
      </c>
      <c r="Q242" s="105">
        <v>0.2</v>
      </c>
    </row>
    <row r="243" spans="6:17" ht="14.25" x14ac:dyDescent="0.3">
      <c r="F243" s="29" t="s">
        <v>52</v>
      </c>
      <c r="G243" s="104">
        <v>0.1</v>
      </c>
      <c r="H243" s="104">
        <v>0.2</v>
      </c>
      <c r="I243" s="104">
        <v>0.2</v>
      </c>
      <c r="J243" s="104">
        <v>0.3</v>
      </c>
      <c r="K243" s="104">
        <v>0.3</v>
      </c>
      <c r="L243" s="104">
        <v>0.1</v>
      </c>
      <c r="M243" s="104">
        <v>0.1</v>
      </c>
      <c r="N243" s="104">
        <v>0.2</v>
      </c>
      <c r="O243" s="104">
        <v>0.3</v>
      </c>
      <c r="P243" s="104">
        <v>0.1</v>
      </c>
      <c r="Q243" s="105">
        <v>0.2</v>
      </c>
    </row>
    <row r="244" spans="6:17" ht="15" thickBot="1" x14ac:dyDescent="0.35">
      <c r="F244" s="30" t="s">
        <v>53</v>
      </c>
      <c r="G244" s="109">
        <v>0.1</v>
      </c>
      <c r="H244" s="109">
        <v>0.1</v>
      </c>
      <c r="I244" s="109">
        <v>0.1</v>
      </c>
      <c r="J244" s="109">
        <v>0.1</v>
      </c>
      <c r="K244" s="109">
        <v>0.1</v>
      </c>
      <c r="L244" s="109">
        <v>0.1</v>
      </c>
      <c r="M244" s="109">
        <v>0.1</v>
      </c>
      <c r="N244" s="109">
        <v>0.1</v>
      </c>
      <c r="O244" s="109">
        <v>0.1</v>
      </c>
      <c r="P244" s="109">
        <v>0.1</v>
      </c>
      <c r="Q244" s="110">
        <v>0.1</v>
      </c>
    </row>
    <row r="245" spans="6:17" ht="14.25" x14ac:dyDescent="0.3">
      <c r="F245" s="9"/>
      <c r="G245"/>
      <c r="H245"/>
      <c r="I245"/>
      <c r="J245"/>
      <c r="K245"/>
      <c r="L245"/>
      <c r="M245"/>
      <c r="N245"/>
      <c r="O245"/>
      <c r="P245"/>
      <c r="Q245"/>
    </row>
    <row r="246" spans="6:17" ht="14.25" x14ac:dyDescent="0.3">
      <c r="F246" s="3"/>
      <c r="G246"/>
      <c r="H246"/>
      <c r="I246"/>
      <c r="J246"/>
      <c r="K246"/>
      <c r="L246"/>
      <c r="M246"/>
      <c r="N246"/>
      <c r="O246"/>
      <c r="P246"/>
      <c r="Q246"/>
    </row>
    <row r="250" spans="6:17" ht="13.5" thickBot="1" x14ac:dyDescent="0.25"/>
    <row r="251" spans="6:17" ht="14.25" thickTop="1" thickBot="1" x14ac:dyDescent="0.25">
      <c r="F251" s="111" t="s">
        <v>148</v>
      </c>
      <c r="G251" s="7" t="s">
        <v>10</v>
      </c>
      <c r="H251" s="7" t="s">
        <v>11</v>
      </c>
      <c r="I251" s="7" t="s">
        <v>12</v>
      </c>
      <c r="J251" s="7" t="s">
        <v>13</v>
      </c>
      <c r="K251" s="7" t="s">
        <v>15</v>
      </c>
      <c r="L251" s="7" t="s">
        <v>85</v>
      </c>
      <c r="M251" s="7" t="s">
        <v>86</v>
      </c>
      <c r="N251" s="7" t="s">
        <v>96</v>
      </c>
    </row>
    <row r="252" spans="6:17" ht="15" thickTop="1" x14ac:dyDescent="0.3">
      <c r="F252" s="3"/>
      <c r="G252" s="152"/>
      <c r="H252" s="152"/>
      <c r="I252" s="152"/>
      <c r="J252" s="152"/>
      <c r="K252" s="152"/>
      <c r="L252" s="152"/>
      <c r="M252" s="152"/>
      <c r="N252" s="152"/>
    </row>
    <row r="253" spans="6:17" ht="14.25" x14ac:dyDescent="0.3">
      <c r="F253" s="3" t="s">
        <v>48</v>
      </c>
      <c r="G253" s="152"/>
      <c r="H253" s="152"/>
      <c r="I253" s="152"/>
      <c r="J253" s="152"/>
      <c r="K253" s="152"/>
      <c r="L253" s="152"/>
      <c r="M253" s="152"/>
      <c r="N253" s="152"/>
    </row>
    <row r="254" spans="6:17" ht="14.25" x14ac:dyDescent="0.3">
      <c r="F254" s="3" t="s">
        <v>77</v>
      </c>
      <c r="G254" s="152"/>
      <c r="H254" s="152"/>
      <c r="I254" s="152"/>
      <c r="J254" s="152"/>
      <c r="K254" s="152"/>
      <c r="L254" s="152"/>
      <c r="M254" s="152"/>
      <c r="N254" s="152"/>
    </row>
    <row r="255" spans="6:17" ht="14.25" x14ac:dyDescent="0.3">
      <c r="F255" s="3" t="s">
        <v>78</v>
      </c>
      <c r="G255" s="152"/>
      <c r="H255" s="152"/>
      <c r="I255" s="152"/>
      <c r="J255" s="152"/>
      <c r="K255" s="152"/>
      <c r="L255" s="152"/>
      <c r="M255" s="152"/>
      <c r="N255" s="152"/>
    </row>
    <row r="256" spans="6:17" ht="14.25" x14ac:dyDescent="0.3">
      <c r="F256" s="3"/>
      <c r="G256" s="152"/>
      <c r="H256" s="152"/>
      <c r="I256" s="152"/>
      <c r="J256" s="152"/>
      <c r="K256" s="152"/>
      <c r="L256" s="152"/>
      <c r="M256" s="152"/>
      <c r="N256" s="152"/>
    </row>
    <row r="257" spans="6:17" ht="14.25" x14ac:dyDescent="0.3">
      <c r="F257" s="3" t="s">
        <v>51</v>
      </c>
      <c r="G257" s="152"/>
      <c r="H257" s="152"/>
      <c r="I257" s="152"/>
      <c r="J257" s="152"/>
      <c r="K257" s="152"/>
      <c r="L257" s="152"/>
      <c r="M257" s="152"/>
      <c r="N257" s="152"/>
    </row>
    <row r="258" spans="6:17" ht="14.25" x14ac:dyDescent="0.3">
      <c r="F258" s="3" t="s">
        <v>79</v>
      </c>
      <c r="G258" s="152"/>
      <c r="H258" s="152"/>
      <c r="I258" s="152"/>
      <c r="J258" s="152"/>
      <c r="K258" s="152"/>
      <c r="L258" s="152"/>
      <c r="M258" s="152"/>
      <c r="N258" s="152"/>
    </row>
    <row r="259" spans="6:17" ht="14.25" x14ac:dyDescent="0.3">
      <c r="F259" s="3" t="s">
        <v>80</v>
      </c>
      <c r="G259" s="152"/>
      <c r="H259" s="152"/>
      <c r="I259" s="152"/>
      <c r="J259" s="152"/>
      <c r="K259" s="152"/>
      <c r="L259" s="152"/>
      <c r="M259" s="152"/>
      <c r="N259" s="152"/>
    </row>
    <row r="261" spans="6:17" ht="13.5" thickBot="1" x14ac:dyDescent="0.25"/>
    <row r="262" spans="6:17" ht="14.25" thickTop="1" thickBot="1" x14ac:dyDescent="0.25">
      <c r="F262" s="96" t="s">
        <v>92</v>
      </c>
      <c r="G262" s="7" t="s">
        <v>10</v>
      </c>
      <c r="H262" s="7" t="s">
        <v>11</v>
      </c>
      <c r="I262" s="7" t="s">
        <v>12</v>
      </c>
      <c r="J262" s="7" t="s">
        <v>13</v>
      </c>
      <c r="K262" s="7" t="s">
        <v>15</v>
      </c>
      <c r="L262" s="7" t="s">
        <v>16</v>
      </c>
      <c r="M262" s="7" t="s">
        <v>18</v>
      </c>
      <c r="N262" s="7" t="s">
        <v>85</v>
      </c>
      <c r="O262" s="7" t="s">
        <v>86</v>
      </c>
      <c r="P262" s="7" t="s">
        <v>87</v>
      </c>
      <c r="Q262" s="7" t="s">
        <v>96</v>
      </c>
    </row>
    <row r="263" spans="6:17" ht="14.25" x14ac:dyDescent="0.3">
      <c r="F263" s="87" t="s">
        <v>98</v>
      </c>
      <c r="G263" s="67">
        <v>0.1</v>
      </c>
      <c r="H263" s="67">
        <v>0.1</v>
      </c>
      <c r="I263" s="67">
        <v>0.1</v>
      </c>
      <c r="J263" s="67">
        <v>0.1</v>
      </c>
      <c r="K263" s="67">
        <v>0.1</v>
      </c>
      <c r="L263" s="67">
        <v>0.1</v>
      </c>
      <c r="M263" s="67">
        <v>0.1</v>
      </c>
      <c r="N263" s="67">
        <v>0.1</v>
      </c>
      <c r="O263" s="67">
        <v>0.1</v>
      </c>
      <c r="P263" s="67">
        <v>0.1</v>
      </c>
      <c r="Q263" s="89">
        <v>0.1</v>
      </c>
    </row>
    <row r="264" spans="6:17" ht="14.25" x14ac:dyDescent="0.3">
      <c r="F264" s="29" t="s">
        <v>43</v>
      </c>
      <c r="G264" s="69">
        <v>0.1</v>
      </c>
      <c r="H264" s="69">
        <v>0.1</v>
      </c>
      <c r="I264" s="69">
        <v>0.1</v>
      </c>
      <c r="J264" s="69">
        <v>0.2</v>
      </c>
      <c r="K264" s="69">
        <v>0.1</v>
      </c>
      <c r="L264" s="69">
        <v>0.1</v>
      </c>
      <c r="M264" s="69">
        <v>0.1</v>
      </c>
      <c r="N264" s="69">
        <v>0.2</v>
      </c>
      <c r="O264" s="69">
        <v>0.2</v>
      </c>
      <c r="P264" s="69">
        <v>0.1</v>
      </c>
      <c r="Q264" s="90">
        <v>0.2</v>
      </c>
    </row>
    <row r="265" spans="6:17" ht="14.25" x14ac:dyDescent="0.3">
      <c r="F265" s="29" t="s">
        <v>50</v>
      </c>
      <c r="G265" s="69">
        <v>0.1</v>
      </c>
      <c r="H265" s="69">
        <v>0.1</v>
      </c>
      <c r="I265" s="69">
        <v>0.1</v>
      </c>
      <c r="J265" s="69">
        <v>0.1</v>
      </c>
      <c r="K265" s="69">
        <v>0.1</v>
      </c>
      <c r="L265" s="69">
        <v>0.1</v>
      </c>
      <c r="M265" s="69">
        <v>0.1</v>
      </c>
      <c r="N265" s="69">
        <v>0.1</v>
      </c>
      <c r="O265" s="69">
        <v>0.2</v>
      </c>
      <c r="P265" s="69">
        <v>0.1</v>
      </c>
      <c r="Q265" s="90">
        <v>0.2</v>
      </c>
    </row>
    <row r="266" spans="6:17" ht="15" thickBot="1" x14ac:dyDescent="0.35">
      <c r="F266" s="30" t="s">
        <v>49</v>
      </c>
      <c r="G266" s="77">
        <v>0.1</v>
      </c>
      <c r="H266" s="78">
        <v>0.1</v>
      </c>
      <c r="I266" s="78">
        <v>0.1</v>
      </c>
      <c r="J266" s="78">
        <v>0.1</v>
      </c>
      <c r="K266" s="78">
        <v>0.1</v>
      </c>
      <c r="L266" s="78">
        <v>0.1</v>
      </c>
      <c r="M266" s="78">
        <v>0.1</v>
      </c>
      <c r="N266" s="78">
        <v>0.1</v>
      </c>
      <c r="O266" s="78">
        <v>0.1</v>
      </c>
      <c r="P266" s="78">
        <v>0.1</v>
      </c>
      <c r="Q266" s="79">
        <v>0.1</v>
      </c>
    </row>
    <row r="267" spans="6:17" ht="14.25" x14ac:dyDescent="0.3">
      <c r="F267" s="87" t="s">
        <v>95</v>
      </c>
      <c r="G267" s="67">
        <v>0.2</v>
      </c>
      <c r="H267" s="67">
        <v>0.1</v>
      </c>
      <c r="I267" s="67">
        <v>0.1</v>
      </c>
      <c r="J267" s="67">
        <v>0.2</v>
      </c>
      <c r="K267" s="67">
        <v>0.1</v>
      </c>
      <c r="L267" s="67">
        <v>0.1</v>
      </c>
      <c r="M267" s="67">
        <v>0.1</v>
      </c>
      <c r="N267" s="67">
        <v>0.1</v>
      </c>
      <c r="O267" s="67">
        <v>0.2</v>
      </c>
      <c r="P267" s="67">
        <v>0.1</v>
      </c>
      <c r="Q267" s="89">
        <v>0.2</v>
      </c>
    </row>
    <row r="268" spans="6:17" ht="14.25" x14ac:dyDescent="0.3">
      <c r="F268" s="29" t="s">
        <v>41</v>
      </c>
      <c r="G268" s="69">
        <v>0.1</v>
      </c>
      <c r="H268" s="69">
        <v>0.1</v>
      </c>
      <c r="I268" s="69">
        <v>0.2</v>
      </c>
      <c r="J268" s="69">
        <v>0.2</v>
      </c>
      <c r="K268" s="69">
        <v>0.2</v>
      </c>
      <c r="L268" s="69">
        <v>0.1</v>
      </c>
      <c r="M268" s="69">
        <v>0.1</v>
      </c>
      <c r="N268" s="69">
        <v>0.2</v>
      </c>
      <c r="O268" s="69">
        <v>0.2</v>
      </c>
      <c r="P268" s="69">
        <v>0.1</v>
      </c>
      <c r="Q268" s="90">
        <v>0.2</v>
      </c>
    </row>
    <row r="269" spans="6:17" ht="14.25" x14ac:dyDescent="0.3">
      <c r="F269" s="29" t="s">
        <v>53</v>
      </c>
      <c r="G269" s="69">
        <v>0.2</v>
      </c>
      <c r="H269" s="69">
        <v>0.2</v>
      </c>
      <c r="I269" s="69">
        <v>0.2</v>
      </c>
      <c r="J269" s="69">
        <v>0.2</v>
      </c>
      <c r="K269" s="69">
        <v>0.2</v>
      </c>
      <c r="L269" s="69">
        <v>0.2</v>
      </c>
      <c r="M269" s="69">
        <v>0.2</v>
      </c>
      <c r="N269" s="69">
        <v>0.2</v>
      </c>
      <c r="O269" s="69">
        <v>0.2</v>
      </c>
      <c r="P269" s="69">
        <v>0.2</v>
      </c>
      <c r="Q269" s="90">
        <v>0.2</v>
      </c>
    </row>
    <row r="270" spans="6:17" ht="15" thickBot="1" x14ac:dyDescent="0.35">
      <c r="F270" s="30" t="s">
        <v>52</v>
      </c>
      <c r="G270" s="97">
        <v>0.1</v>
      </c>
      <c r="H270" s="97">
        <v>0.1</v>
      </c>
      <c r="I270" s="97">
        <v>0.1</v>
      </c>
      <c r="J270" s="97">
        <v>0.1</v>
      </c>
      <c r="K270" s="97">
        <v>0.1</v>
      </c>
      <c r="L270" s="97">
        <v>0.1</v>
      </c>
      <c r="M270" s="97">
        <v>0.1</v>
      </c>
      <c r="N270" s="97">
        <v>0.1</v>
      </c>
      <c r="O270" s="97">
        <v>0.1</v>
      </c>
      <c r="P270" s="97">
        <v>0.1</v>
      </c>
      <c r="Q270" s="98">
        <v>0.1</v>
      </c>
    </row>
    <row r="271" spans="6:17" ht="14.25" x14ac:dyDescent="0.3">
      <c r="F271" s="9"/>
      <c r="G271"/>
      <c r="H271"/>
      <c r="I271"/>
      <c r="J271"/>
      <c r="K271"/>
      <c r="L271"/>
      <c r="M271"/>
      <c r="N271"/>
      <c r="O271"/>
      <c r="P271"/>
      <c r="Q271"/>
    </row>
    <row r="272" spans="6:17" ht="14.25" x14ac:dyDescent="0.3">
      <c r="F272" s="3"/>
      <c r="G272"/>
      <c r="H272"/>
      <c r="I272"/>
      <c r="J272"/>
      <c r="K272"/>
      <c r="L272"/>
      <c r="M272"/>
      <c r="N272"/>
      <c r="O272"/>
      <c r="P272"/>
      <c r="Q272"/>
    </row>
    <row r="274" spans="6:17" ht="13.5" thickBot="1" x14ac:dyDescent="0.25"/>
    <row r="275" spans="6:17" ht="13.5" thickBot="1" x14ac:dyDescent="0.25">
      <c r="F275" s="113" t="s">
        <v>100</v>
      </c>
      <c r="G275" s="94" t="s">
        <v>10</v>
      </c>
      <c r="H275" s="94" t="s">
        <v>11</v>
      </c>
      <c r="I275" s="94" t="s">
        <v>12</v>
      </c>
      <c r="J275" s="94" t="s">
        <v>13</v>
      </c>
      <c r="K275" s="94" t="s">
        <v>15</v>
      </c>
      <c r="L275" s="94" t="s">
        <v>16</v>
      </c>
      <c r="M275" s="94" t="s">
        <v>18</v>
      </c>
      <c r="N275" s="94" t="s">
        <v>85</v>
      </c>
      <c r="O275" s="94" t="s">
        <v>86</v>
      </c>
      <c r="P275" s="94" t="s">
        <v>87</v>
      </c>
      <c r="Q275" s="95" t="s">
        <v>96</v>
      </c>
    </row>
    <row r="276" spans="6:17" ht="14.25" x14ac:dyDescent="0.3">
      <c r="F276" s="87" t="s">
        <v>97</v>
      </c>
      <c r="G276" s="67">
        <v>0.1</v>
      </c>
      <c r="H276" s="67">
        <v>0.1</v>
      </c>
      <c r="I276" s="67">
        <v>0.1</v>
      </c>
      <c r="J276" s="67">
        <v>0.1</v>
      </c>
      <c r="K276" s="67">
        <v>0.1</v>
      </c>
      <c r="L276" s="67">
        <v>0.1</v>
      </c>
      <c r="M276" s="67">
        <v>0.1</v>
      </c>
      <c r="N276" s="67">
        <v>0.1</v>
      </c>
      <c r="O276" s="67">
        <v>0.1</v>
      </c>
      <c r="P276" s="67">
        <v>0.1</v>
      </c>
      <c r="Q276" s="89">
        <v>0.1</v>
      </c>
    </row>
    <row r="277" spans="6:17" ht="14.25" x14ac:dyDescent="0.3">
      <c r="F277" s="29" t="s">
        <v>43</v>
      </c>
      <c r="G277" s="69">
        <v>0.1</v>
      </c>
      <c r="H277" s="69">
        <v>0.1</v>
      </c>
      <c r="I277" s="69">
        <v>0.1</v>
      </c>
      <c r="J277" s="69">
        <v>0.1</v>
      </c>
      <c r="K277" s="69">
        <v>0.1</v>
      </c>
      <c r="L277" s="69">
        <v>0.1</v>
      </c>
      <c r="M277" s="69">
        <v>0.1</v>
      </c>
      <c r="N277" s="69">
        <v>0.1</v>
      </c>
      <c r="O277" s="69">
        <v>0.1</v>
      </c>
      <c r="P277" s="69">
        <v>0.1</v>
      </c>
      <c r="Q277" s="90">
        <v>0.1</v>
      </c>
    </row>
    <row r="278" spans="6:17" ht="14.25" x14ac:dyDescent="0.3">
      <c r="F278" s="29" t="s">
        <v>49</v>
      </c>
      <c r="G278" s="69">
        <v>0.1</v>
      </c>
      <c r="H278" s="69">
        <v>0.1</v>
      </c>
      <c r="I278" s="69">
        <v>0.1</v>
      </c>
      <c r="J278" s="69">
        <v>0.1</v>
      </c>
      <c r="K278" s="69">
        <v>0.1</v>
      </c>
      <c r="L278" s="69">
        <v>0.1</v>
      </c>
      <c r="M278" s="69">
        <v>0.1</v>
      </c>
      <c r="N278" s="69">
        <v>0.1</v>
      </c>
      <c r="O278" s="69">
        <v>0.1</v>
      </c>
      <c r="P278" s="69">
        <v>0.1</v>
      </c>
      <c r="Q278" s="90">
        <v>0.1</v>
      </c>
    </row>
    <row r="279" spans="6:17" ht="15" thickBot="1" x14ac:dyDescent="0.35">
      <c r="F279" s="30" t="s">
        <v>50</v>
      </c>
      <c r="G279" s="77">
        <v>0.1</v>
      </c>
      <c r="H279" s="77">
        <v>0.1</v>
      </c>
      <c r="I279" s="77">
        <v>0.1</v>
      </c>
      <c r="J279" s="77">
        <v>0.1</v>
      </c>
      <c r="K279" s="77">
        <v>0.1</v>
      </c>
      <c r="L279" s="77">
        <v>0.1</v>
      </c>
      <c r="M279" s="77">
        <v>0.1</v>
      </c>
      <c r="N279" s="77">
        <v>0.1</v>
      </c>
      <c r="O279" s="77">
        <v>0.1</v>
      </c>
      <c r="P279" s="77">
        <v>0.1</v>
      </c>
      <c r="Q279" s="91">
        <v>0.1</v>
      </c>
    </row>
    <row r="280" spans="6:17" ht="14.25" x14ac:dyDescent="0.3">
      <c r="F280" s="112" t="s">
        <v>45</v>
      </c>
      <c r="G280" s="69">
        <v>0.1</v>
      </c>
      <c r="H280" s="69">
        <v>0.1</v>
      </c>
      <c r="I280" s="69">
        <v>0.1</v>
      </c>
      <c r="J280" s="69">
        <v>0.1</v>
      </c>
      <c r="K280" s="69">
        <v>0.1</v>
      </c>
      <c r="L280" s="69">
        <v>0.1</v>
      </c>
      <c r="M280" s="69">
        <v>0.1</v>
      </c>
      <c r="N280" s="69">
        <v>0.1</v>
      </c>
      <c r="O280" s="69">
        <v>0.1</v>
      </c>
      <c r="P280" s="69">
        <v>0.1</v>
      </c>
      <c r="Q280" s="90">
        <v>0.1</v>
      </c>
    </row>
    <row r="281" spans="6:17" ht="14.25" x14ac:dyDescent="0.3">
      <c r="F281" s="29" t="s">
        <v>41</v>
      </c>
      <c r="G281" s="69">
        <v>0.1</v>
      </c>
      <c r="H281" s="69">
        <v>0.1</v>
      </c>
      <c r="I281" s="69">
        <v>0.1</v>
      </c>
      <c r="J281" s="69">
        <v>0.1</v>
      </c>
      <c r="K281" s="69">
        <v>0.1</v>
      </c>
      <c r="L281" s="69">
        <v>0.1</v>
      </c>
      <c r="M281" s="69">
        <v>0.1</v>
      </c>
      <c r="N281" s="69">
        <v>0.1</v>
      </c>
      <c r="O281" s="69">
        <v>0.1</v>
      </c>
      <c r="P281" s="69">
        <v>0.1</v>
      </c>
      <c r="Q281" s="90">
        <v>0.1</v>
      </c>
    </row>
    <row r="282" spans="6:17" ht="14.25" x14ac:dyDescent="0.3">
      <c r="F282" s="29" t="s">
        <v>52</v>
      </c>
      <c r="G282" s="69">
        <v>0.1</v>
      </c>
      <c r="H282" s="69">
        <v>0.1</v>
      </c>
      <c r="I282" s="69">
        <v>0.1</v>
      </c>
      <c r="J282" s="69">
        <v>0.1</v>
      </c>
      <c r="K282" s="69">
        <v>0.1</v>
      </c>
      <c r="L282" s="69">
        <v>0.1</v>
      </c>
      <c r="M282" s="69">
        <v>0.1</v>
      </c>
      <c r="N282" s="69">
        <v>0.1</v>
      </c>
      <c r="O282" s="69">
        <v>0.1</v>
      </c>
      <c r="P282" s="69">
        <v>0.1</v>
      </c>
      <c r="Q282" s="90">
        <v>0.1</v>
      </c>
    </row>
    <row r="283" spans="6:17" ht="15" thickBot="1" x14ac:dyDescent="0.35">
      <c r="F283" s="30" t="s">
        <v>53</v>
      </c>
      <c r="G283" s="77">
        <v>0.1</v>
      </c>
      <c r="H283" s="77">
        <v>0.1</v>
      </c>
      <c r="I283" s="77">
        <v>0.1</v>
      </c>
      <c r="J283" s="77">
        <v>0.1</v>
      </c>
      <c r="K283" s="77">
        <v>0.1</v>
      </c>
      <c r="L283" s="77">
        <v>0.1</v>
      </c>
      <c r="M283" s="77">
        <v>0.1</v>
      </c>
      <c r="N283" s="77">
        <v>0.1</v>
      </c>
      <c r="O283" s="77">
        <v>0.1</v>
      </c>
      <c r="P283" s="77">
        <v>0.1</v>
      </c>
      <c r="Q283" s="91">
        <v>0.1</v>
      </c>
    </row>
    <row r="284" spans="6:17" ht="14.25" x14ac:dyDescent="0.3">
      <c r="F284" s="9"/>
      <c r="G284"/>
      <c r="H284"/>
      <c r="I284"/>
      <c r="J284"/>
      <c r="K284"/>
      <c r="L284"/>
      <c r="M284"/>
      <c r="N284"/>
      <c r="O284"/>
      <c r="P284"/>
      <c r="Q284"/>
    </row>
    <row r="285" spans="6:17" ht="14.25" x14ac:dyDescent="0.3">
      <c r="F285" s="3"/>
      <c r="G285"/>
      <c r="H285"/>
      <c r="I285"/>
      <c r="J285"/>
      <c r="K285"/>
      <c r="L285"/>
      <c r="M285"/>
      <c r="N285"/>
      <c r="O285"/>
      <c r="P285"/>
      <c r="Q285"/>
    </row>
  </sheetData>
  <phoneticPr fontId="4" type="noConversion"/>
  <pageMargins left="0.75" right="0.75" top="1" bottom="1" header="0.5" footer="0.5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28" sqref="D28"/>
    </sheetView>
  </sheetViews>
  <sheetFormatPr defaultRowHeight="12.75" x14ac:dyDescent="0.2"/>
  <cols>
    <col min="1" max="1" width="11.140625" customWidth="1"/>
    <col min="2" max="2" width="10.85546875" bestFit="1" customWidth="1"/>
  </cols>
  <sheetData>
    <row r="1" spans="1:2" x14ac:dyDescent="0.2">
      <c r="A1" s="24">
        <v>42125</v>
      </c>
      <c r="B1" s="26" t="s">
        <v>111</v>
      </c>
    </row>
    <row r="2" spans="1:2" x14ac:dyDescent="0.2">
      <c r="A2" s="24">
        <v>42126</v>
      </c>
      <c r="B2" s="26" t="s">
        <v>112</v>
      </c>
    </row>
    <row r="3" spans="1:2" x14ac:dyDescent="0.2">
      <c r="A3" s="24">
        <v>42127</v>
      </c>
      <c r="B3" s="26" t="s">
        <v>113</v>
      </c>
    </row>
    <row r="4" spans="1:2" x14ac:dyDescent="0.2">
      <c r="A4" s="24">
        <v>42128</v>
      </c>
      <c r="B4" s="26" t="s">
        <v>114</v>
      </c>
    </row>
    <row r="5" spans="1:2" x14ac:dyDescent="0.2">
      <c r="A5" s="24">
        <v>42129</v>
      </c>
      <c r="B5" s="26" t="s">
        <v>108</v>
      </c>
    </row>
    <row r="6" spans="1:2" x14ac:dyDescent="0.2">
      <c r="A6" s="24">
        <v>42130</v>
      </c>
      <c r="B6" s="26" t="s">
        <v>109</v>
      </c>
    </row>
    <row r="7" spans="1:2" x14ac:dyDescent="0.2">
      <c r="A7" s="24">
        <v>42131</v>
      </c>
      <c r="B7" s="26" t="s">
        <v>110</v>
      </c>
    </row>
    <row r="8" spans="1:2" x14ac:dyDescent="0.2">
      <c r="A8" s="24">
        <v>42132</v>
      </c>
      <c r="B8" s="26" t="s">
        <v>111</v>
      </c>
    </row>
    <row r="9" spans="1:2" x14ac:dyDescent="0.2">
      <c r="A9" s="24">
        <v>42133</v>
      </c>
      <c r="B9" s="26" t="s">
        <v>112</v>
      </c>
    </row>
    <row r="10" spans="1:2" x14ac:dyDescent="0.2">
      <c r="A10" s="24">
        <v>42134</v>
      </c>
      <c r="B10" s="26" t="s">
        <v>113</v>
      </c>
    </row>
    <row r="11" spans="1:2" x14ac:dyDescent="0.2">
      <c r="A11" s="24">
        <v>42135</v>
      </c>
      <c r="B11" s="26" t="s">
        <v>114</v>
      </c>
    </row>
    <row r="12" spans="1:2" x14ac:dyDescent="0.2">
      <c r="A12" s="24">
        <v>42136</v>
      </c>
      <c r="B12" s="26" t="s">
        <v>108</v>
      </c>
    </row>
    <row r="13" spans="1:2" x14ac:dyDescent="0.2">
      <c r="A13" s="24">
        <v>42137</v>
      </c>
      <c r="B13" s="26" t="s">
        <v>109</v>
      </c>
    </row>
    <row r="14" spans="1:2" x14ac:dyDescent="0.2">
      <c r="A14" s="24">
        <v>42138</v>
      </c>
      <c r="B14" s="26" t="s">
        <v>110</v>
      </c>
    </row>
    <row r="15" spans="1:2" x14ac:dyDescent="0.2">
      <c r="A15" s="24">
        <v>42139</v>
      </c>
      <c r="B15" s="26" t="s">
        <v>111</v>
      </c>
    </row>
    <row r="16" spans="1:2" x14ac:dyDescent="0.2">
      <c r="A16" s="24">
        <v>42140</v>
      </c>
      <c r="B16" s="26" t="s">
        <v>112</v>
      </c>
    </row>
    <row r="17" spans="1:2" x14ac:dyDescent="0.2">
      <c r="A17" s="24">
        <v>42141</v>
      </c>
      <c r="B17" s="26" t="s">
        <v>113</v>
      </c>
    </row>
    <row r="18" spans="1:2" x14ac:dyDescent="0.2">
      <c r="A18" s="24">
        <v>42142</v>
      </c>
      <c r="B18" s="26" t="s">
        <v>114</v>
      </c>
    </row>
    <row r="19" spans="1:2" x14ac:dyDescent="0.2">
      <c r="A19" s="24">
        <v>42143</v>
      </c>
      <c r="B19" s="26" t="s">
        <v>108</v>
      </c>
    </row>
    <row r="20" spans="1:2" x14ac:dyDescent="0.2">
      <c r="A20" s="24">
        <v>42144</v>
      </c>
      <c r="B20" s="26" t="s">
        <v>109</v>
      </c>
    </row>
    <row r="21" spans="1:2" x14ac:dyDescent="0.2">
      <c r="A21" s="24">
        <v>42145</v>
      </c>
      <c r="B21" s="26" t="s">
        <v>110</v>
      </c>
    </row>
    <row r="22" spans="1:2" x14ac:dyDescent="0.2">
      <c r="A22" s="24">
        <v>42146</v>
      </c>
      <c r="B22" s="26" t="s">
        <v>111</v>
      </c>
    </row>
    <row r="23" spans="1:2" x14ac:dyDescent="0.2">
      <c r="A23" s="24">
        <v>42147</v>
      </c>
      <c r="B23" s="26" t="s">
        <v>112</v>
      </c>
    </row>
    <row r="24" spans="1:2" x14ac:dyDescent="0.2">
      <c r="A24" s="24">
        <v>42148</v>
      </c>
      <c r="B24" s="26" t="s">
        <v>113</v>
      </c>
    </row>
    <row r="25" spans="1:2" x14ac:dyDescent="0.2">
      <c r="A25" s="24">
        <v>42149</v>
      </c>
      <c r="B25" s="26" t="s">
        <v>114</v>
      </c>
    </row>
    <row r="26" spans="1:2" x14ac:dyDescent="0.2">
      <c r="A26" s="24">
        <v>42150</v>
      </c>
      <c r="B26" s="26" t="s">
        <v>108</v>
      </c>
    </row>
    <row r="27" spans="1:2" x14ac:dyDescent="0.2">
      <c r="A27" s="24">
        <v>42151</v>
      </c>
      <c r="B27" s="26" t="s">
        <v>109</v>
      </c>
    </row>
    <row r="28" spans="1:2" x14ac:dyDescent="0.2">
      <c r="A28" s="24">
        <v>42152</v>
      </c>
      <c r="B28" s="26" t="s">
        <v>110</v>
      </c>
    </row>
    <row r="29" spans="1:2" x14ac:dyDescent="0.2">
      <c r="A29" s="24">
        <v>42153</v>
      </c>
      <c r="B29" s="26" t="s">
        <v>111</v>
      </c>
    </row>
    <row r="30" spans="1:2" x14ac:dyDescent="0.2">
      <c r="A30" s="24">
        <v>42154</v>
      </c>
      <c r="B30" s="26" t="s">
        <v>112</v>
      </c>
    </row>
    <row r="31" spans="1:2" x14ac:dyDescent="0.2">
      <c r="A31" s="24">
        <v>42155</v>
      </c>
      <c r="B31" s="26" t="s">
        <v>113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rxx1qkWwE9KA/ygoDXQ2uOKK7uP54OdeO1QbNvECV5Q=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vaLo0EWDJAqM8vWNz8tY7z5OvTSWwsdcgM3amCM8Gqo=</DigestValue>
    </Reference>
    <Reference Type="http://www.w3.org/2000/09/xmldsig#Object" URI="#idValidSigLnImg">
      <DigestMethod Algorithm="http://www.w3.org/2001/04/xmlenc#sha256"/>
      <DigestValue>tAHVKGh90cObWlnjd1e8QBXOzG5ZQHAyfxemCDXjtjw=</DigestValue>
    </Reference>
    <Reference Type="http://www.w3.org/2000/09/xmldsig#Object" URI="#idInvalidSigLnImg">
      <DigestMethod Algorithm="http://www.w3.org/2001/04/xmlenc#sha256"/>
      <DigestValue>iUCKV8NhkIDce/iH3qHysoPSHikotLffEd7kF4AABOs=</DigestValue>
    </Reference>
  </SignedInfo>
  <SignatureValue>fpMfOBQTp/2dKtkrV9OZ0SzNfnhSjHGCW5r5aUYWHEl00UJ/NFEMs3PZNbs8cCLNJFbZFBxhFEmO
w7TRb1FnFXlBh3t4cA22045qjxa63X7Bp7KnQfxa/c0Oo9B3BLxEL9aixXIoc94aO4D6M4WJBdiP
DQVykVEG5c+uPUhaNrl0o6rHjYSrofrU/cz6nX00pPhla0Fxq1GdsuvhWE9Mj4lkkzOZOMtRLard
Dc7yeI/vrERd44GTgw7vO7L83m/X7uDR+r/zik1YWDL1AILuWfE8u2OPmhYmAJt9r+aZHxjX4Tbl
Ywu+UuzeOOOn+S0szW6cHPtE+s0ixbjueQ6vJg==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x6I69hsuA+B5zCkO6w7GGWfrUlPcnASwfrkvOipsjic=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8EGnVbSB0FCHbHONC8LEG3DkE3ZUKkv5CB1J2HDrAy0=</DigestValue>
      </Reference>
      <Reference URI="/xl/drawings/vmlDrawing1.vml?ContentType=application/vnd.openxmlformats-officedocument.vmlDrawing">
        <DigestMethod Algorithm="http://www.w3.org/2001/04/xmlenc#sha256"/>
        <DigestValue>WcNFBTPkn0OfareKwoAJbf4ggTd8ByH2vrJZwZAC8ss=</DigestValue>
      </Reference>
      <Reference URI="/xl/media/image1.emf?ContentType=image/x-emf">
        <DigestMethod Algorithm="http://www.w3.org/2001/04/xmlenc#sha256"/>
        <DigestValue>MHIcNaFzd+s3D5DhIgcvWA8SrkoGUoa6K3KBX4mdKFI=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xfw9ziQ9vQcwJkcCOqr6/deBcyG7Uy/i4vrWAtTO7AA=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xfw9ziQ9vQcwJkcCOqr6/deBcyG7Uy/i4vrWAtTO7AA=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xfw9ziQ9vQcwJkcCOqr6/deBcyG7Uy/i4vrWAtTO7AA=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SKnkeHds+1nJYw6aegUcY8kcKIySnpL/JP+7iaIr+UY=</DigestValue>
      </Reference>
      <Reference URI="/xl/sharedStrings.xml?ContentType=application/vnd.openxmlformats-officedocument.spreadsheetml.sharedStrings+xml">
        <DigestMethod Algorithm="http://www.w3.org/2001/04/xmlenc#sha256"/>
        <DigestValue>W+vz93RkJzCks/UmndUzjTtNYc36MyBy08XpmJELGyQ=</DigestValue>
      </Reference>
      <Reference URI="/xl/styles.xml?ContentType=application/vnd.openxmlformats-officedocument.spreadsheetml.styles+xml">
        <DigestMethod Algorithm="http://www.w3.org/2001/04/xmlenc#sha256"/>
        <DigestValue>VFS0+nDk7pQEMGn3crhne//3CZaIfO0BAHKmd7C0Icw=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UoOHCGqrlwJXazIHXHoQiRoB8Ucl/F2JvzmoWcQuYcQ=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PuEniog20HoIbFAIps2zsmYgmS5aLQboJfHPDaNqpo4=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Ex2iR9Yf4jxclz6IMuU8l3LlD3S8mEA56nT4EAGS7IQ=</DigestValue>
      </Reference>
      <Reference URI="/xl/worksheets/sheet1.xml?ContentType=application/vnd.openxmlformats-officedocument.spreadsheetml.worksheet+xml">
        <DigestMethod Algorithm="http://www.w3.org/2001/04/xmlenc#sha256"/>
        <DigestValue>8NIFfhePOizBps9AkH7iK2tS4qsnJrQ3Z0+ykJiRy/4=</DigestValue>
      </Reference>
      <Reference URI="/xl/worksheets/sheet2.xml?ContentType=application/vnd.openxmlformats-officedocument.spreadsheetml.worksheet+xml">
        <DigestMethod Algorithm="http://www.w3.org/2001/04/xmlenc#sha256"/>
        <DigestValue>z9UBOQtNpxvM72RJ7x45gOMpFxMShqKPo165pfO5ujE=</DigestValue>
      </Reference>
      <Reference URI="/xl/worksheets/sheet3.xml?ContentType=application/vnd.openxmlformats-officedocument.spreadsheetml.worksheet+xml">
        <DigestMethod Algorithm="http://www.w3.org/2001/04/xmlenc#sha256"/>
        <DigestValue>qAMdIUhBv+Z4YqtInIudHYrb+q891wtzheIr2jo/YdM=</DigestValue>
      </Reference>
      <Reference URI="/xl/worksheets/sheet4.xml?ContentType=application/vnd.openxmlformats-officedocument.spreadsheetml.worksheet+xml">
        <DigestMethod Algorithm="http://www.w3.org/2001/04/xmlenc#sha256"/>
        <DigestValue>PYrI247ViS1x7l+vzX2F4afycD1uZo6cPFViWym/l18=</DigestValue>
      </Reference>
      <Reference URI="/xl/worksheets/sheet5.xml?ContentType=application/vnd.openxmlformats-officedocument.spreadsheetml.worksheet+xml">
        <DigestMethod Algorithm="http://www.w3.org/2001/04/xmlenc#sha256"/>
        <DigestValue>q6W+nT0SKNNT9duE4fz2/FHlFAk3XnxQB5y8mK+XCZk=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2020-07-01T06:10:05Z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2020-07-01T06:10:05Z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CkF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FvCYpeECAAAgYaiM4QIAAAsAAAAAAAAAIGGojOECAADQdhUs5gAAANKl+cH5fwAAFvCYpeECAAAAAAAAAAAAAAAAAAAAAAAAirOdwfl/AAAAAAAAAAAAAHtsAhn6fwAAcHQVLOYAAABkAAAAAAAAAAgAwZb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vAAAAAAcKDQcKDQcJDQ4WMShFrjFU1TJV1gECBAIDBAECBQoRKyZBowsTMTEAAAAAfqbJd6PIeqDCQFZ4JTd0Lk/HMVPSGy5uFiE4GypVJ0KnHjN9AAABLQAAAACcz+7S6ffb7fnC0t1haH0hMm8aLXIuT8ggOIwoRKslP58cK08AAAFlAAAAAMHg9P///////////+bm5k9SXjw/SzBRzTFU0y1NwSAyVzFGXwEBAjIACA8mnM/u69/SvI9jt4tgjIR9FBosDBEjMVTUMlXWMVPRKUSeDxk4AAAAZAAAAADT6ff///////+Tk5MjK0krSbkvUcsuT8YVJFoTIFIrSbgtTcEQHEeXUAAAAJzP7vT6/bTa8kRleixHhy1Nwi5PxiQtTnBwcJKSki81SRwtZAgOIwAAAAAAweD02+35gsLqZ5q6Jz1jNEJyOUZ4qamp+/v7////wdPeVnCJAQECCQAAAACv1/Ho8/ubzu6CwuqMudS3u769vb3////////////L5fZymsABAgMyAAAAAK/X8fz9/uLx+snk9uTy+vz9/v///////////////8vl9nKawAECA6gw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HKW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38</vt:i4>
      </vt:variant>
    </vt:vector>
  </HeadingPairs>
  <TitlesOfParts>
    <vt:vector size="43" baseType="lpstr">
      <vt:lpstr>Print</vt:lpstr>
      <vt:lpstr>Internet</vt:lpstr>
      <vt:lpstr>Budget</vt:lpstr>
      <vt:lpstr>Lookup</vt:lpstr>
      <vt:lpstr>DCN</vt:lpstr>
      <vt:lpstr>_RBS1</vt:lpstr>
      <vt:lpstr>_RBS2</vt:lpstr>
      <vt:lpstr>_RBS3</vt:lpstr>
      <vt:lpstr>_TG2</vt:lpstr>
      <vt:lpstr>_TG3</vt:lpstr>
      <vt:lpstr>AA</vt:lpstr>
      <vt:lpstr>Add</vt:lpstr>
      <vt:lpstr>Agency</vt:lpstr>
      <vt:lpstr>AnAg</vt:lpstr>
      <vt:lpstr>Growth</vt:lpstr>
      <vt:lpstr>Growth2</vt:lpstr>
      <vt:lpstr>Internet</vt:lpstr>
      <vt:lpstr>Internet2</vt:lpstr>
      <vt:lpstr>Loyalty</vt:lpstr>
      <vt:lpstr>Loyalty2</vt:lpstr>
      <vt:lpstr>Mode</vt:lpstr>
      <vt:lpstr>Package</vt:lpstr>
      <vt:lpstr>Package2</vt:lpstr>
      <vt:lpstr>Package3</vt:lpstr>
      <vt:lpstr>Position</vt:lpstr>
      <vt:lpstr>Positioning</vt:lpstr>
      <vt:lpstr>Pref2</vt:lpstr>
      <vt:lpstr>Preference</vt:lpstr>
      <vt:lpstr>Internet!Print_Area</vt:lpstr>
      <vt:lpstr>Lookup!Print_Area</vt:lpstr>
      <vt:lpstr>Print!Print_Area</vt:lpstr>
      <vt:lpstr>PTI</vt:lpstr>
      <vt:lpstr>PTInd</vt:lpstr>
      <vt:lpstr>PTIndex</vt:lpstr>
      <vt:lpstr>RBS</vt:lpstr>
      <vt:lpstr>RByS</vt:lpstr>
      <vt:lpstr>Targets</vt:lpstr>
      <vt:lpstr>TGNew</vt:lpstr>
      <vt:lpstr>TGNew1</vt:lpstr>
      <vt:lpstr>TGNEWU</vt:lpstr>
      <vt:lpstr>TPS</vt:lpstr>
      <vt:lpstr>Vol</vt:lpstr>
      <vt:lpstr>Volume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Борис Хаджистоянов</cp:lastModifiedBy>
  <cp:lastPrinted>2020-06-08T15:56:41Z</cp:lastPrinted>
  <dcterms:created xsi:type="dcterms:W3CDTF">2010-02-02T11:49:28Z</dcterms:created>
  <dcterms:modified xsi:type="dcterms:W3CDTF">2020-07-01T06:09:59Z</dcterms:modified>
</cp:coreProperties>
</file>