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2"/>
  </bookViews>
  <sheets>
    <sheet name="Print" sheetId="20" r:id="rId1"/>
    <sheet name="Internet" sheetId="21" r:id="rId2"/>
    <sheet name="Budget" sheetId="22" r:id="rId3"/>
    <sheet name="Lookup" sheetId="4" state="hidden" r:id="rId4"/>
    <sheet name="DCN" sheetId="13" state="hidden" r:id="rId5"/>
  </sheets>
  <definedNames>
    <definedName name="_xlnm._FilterDatabase" localSheetId="0" hidden="1">Print!#REF!</definedName>
    <definedName name="_RBS1">Lookup!$A$194:$A$203</definedName>
    <definedName name="_RBS2">Lookup!$A$194:$A$204</definedName>
    <definedName name="_RBS3">Lookup!$A$194:$A$199</definedName>
    <definedName name="_TG2">Lookup!$T$21:$T$27</definedName>
    <definedName name="_TG3">Lookup!$T$21:$T$27</definedName>
    <definedName name="a" localSheetId="2">#REF!,#REF!,#REF!,#REF!,#REF!,#REF!,#REF!,#REF!,#REF!,#REF!,#REF!,#REF!,#REF!,#REF!,#REF!,#REF!,#REF!,#REF!,#REF!,#REF!,#REF!,#REF!,#REF!,#REF!,#REF!,#REF!,#REF!,#REF!,#REF!,#REF!,#REF!</definedName>
    <definedName name="a" localSheetId="1">#REF!,#REF!,#REF!,#REF!,#REF!,#REF!,#REF!,#REF!,#REF!,#REF!,#REF!,#REF!,#REF!,#REF!,#REF!,#REF!,#REF!,#REF!,#REF!,#REF!,#REF!,#REF!,#REF!,#REF!,#REF!,#REF!,#REF!,#REF!,#REF!,#REF!,#REF!</definedName>
    <definedName name="a" localSheetId="0">#REF!,#REF!,#REF!,#REF!,#REF!,#REF!,#REF!,#REF!,#REF!,#REF!,#REF!,#REF!,#REF!,#REF!,#REF!,#REF!,#REF!,#REF!,#REF!,#REF!,#REF!,#REF!,#REF!,#REF!,#REF!,#REF!,#REF!,#REF!,#REF!,#REF!,#REF!</definedName>
    <definedName name="a">#REF!,#REF!,#REF!,#REF!,#REF!,#REF!,#REF!,#REF!,#REF!,#REF!,#REF!,#REF!,#REF!,#REF!,#REF!,#REF!,#REF!,#REF!,#REF!,#REF!,#REF!,#REF!,#REF!,#REF!,#REF!,#REF!,#REF!,#REF!,#REF!,#REF!,#REF!</definedName>
    <definedName name="AA">Lookup!$A$184:$A$186</definedName>
    <definedName name="Add">Lookup!$A$136:$A$137</definedName>
    <definedName name="Agency">Lookup!$A$59:$A$60</definedName>
    <definedName name="AnAg">Lookup!$A$184:$A$187</definedName>
    <definedName name="Code">#REF!</definedName>
    <definedName name="Codes2" localSheetId="0">Print!#REF!</definedName>
    <definedName name="Codes2">#REF!</definedName>
    <definedName name="Codes3">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1">#REF!,#REF!,#REF!,#REF!,#REF!,#REF!,#REF!,#REF!,#REF!,#REF!,#REF!,#REF!,#REF!,#REF!,#REF!,#REF!,#REF!,#REF!,#REF!,#REF!,#REF!,#REF!,#REF!,#REF!,#REF!,#REF!,#REF!,#REF!,#REF!,#REF!,#REF!</definedName>
    <definedName name="Free" localSheetId="0">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</definedName>
    <definedName name="Free">#REF!,#REF!,#REF!,#REF!,#REF!,#REF!,#REF!,#REF!,#REF!,#REF!,#REF!,#REF!,#REF!,#REF!,#REF!,#REF!,#REF!,#REF!,#REF!,#REF!,#REF!,#REF!,#REF!,#REF!,#REF!,#REF!,#REF!,#REF!,#REF!,#REF!,#REF!</definedName>
    <definedName name="Growth">Lookup!$A$79:$A$85</definedName>
    <definedName name="Growth2">Lookup!$A$79:$A$84</definedName>
    <definedName name="Internet">Lookup!$A$164:$A$166</definedName>
    <definedName name="Internet2">Lookup!$A$202:$A$207</definedName>
    <definedName name="Loyalty">Lookup!$A$88:$A$93</definedName>
    <definedName name="Loyalty2">Lookup!$A$88:$A$93</definedName>
    <definedName name="Mode">Lookup!$A$123:$A$124</definedName>
    <definedName name="NationalGeographic" localSheetId="0">#REF!,#REF!,#REF!,#REF!,#REF!,#REF!,#REF!,#REF!,#REF!,#REF!,#REF!,#REF!,#REF!,#REF!,#REF!,#REF!,#REF!,#REF!,#REF!,#REF!,#REF!,#REF!,#REF!,#REF!,#REF!,#REF!,#REF!,#REF!,#REF!,#REF!,#REF!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Package">Lookup!$A$105:$A$114</definedName>
    <definedName name="Package2">Lookup!$A$105:$A$111</definedName>
    <definedName name="Package3">Lookup!$A$105:$A$115</definedName>
    <definedName name="Position">Lookup!$A$127:$A$133</definedName>
    <definedName name="Positioning">Lookup!$A$127:$A$133</definedName>
    <definedName name="Pref2">Lookup!$A$96:$A$103</definedName>
    <definedName name="Preference">Lookup!$A$96:$A$102</definedName>
    <definedName name="_xlnm.Print_Area" localSheetId="1">Internet!$A$1:$AL$20</definedName>
    <definedName name="_xlnm.Print_Area" localSheetId="3">Lookup!$F$3:$Q$52</definedName>
    <definedName name="_xlnm.Print_Area" localSheetId="0">Print!$A$1:$AE$17</definedName>
    <definedName name="PTI">Lookup!$A$157:$A$161</definedName>
    <definedName name="PTInd">Lookup!$A$153:$A$161</definedName>
    <definedName name="PTIndex">Lookup!$A$152:$A$161</definedName>
    <definedName name="RBS">Lookup!$A$117:$A$118</definedName>
    <definedName name="RByS">Lookup!$A$117:$A$120</definedName>
    <definedName name="Targets">Lookup!$C$2:$C$10</definedName>
    <definedName name="TGNew">Lookup!$C$2:$C$11</definedName>
    <definedName name="TGNew1">Lookup!$T$21:$T$30</definedName>
    <definedName name="TGNEWU">Lookup!$B$2:$B$12</definedName>
    <definedName name="TPS">Lookup!$A$141:$A$149</definedName>
    <definedName name="TVC">#REF!</definedName>
    <definedName name="Vol">Lookup!$A$63:$A$77</definedName>
    <definedName name="Volume">Lookup!$A$63:$A$73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2" l="1"/>
  <c r="F9" i="22"/>
  <c r="A19" i="21" l="1"/>
  <c r="H13" i="21" l="1"/>
  <c r="G13" i="21" l="1"/>
  <c r="C19" i="21" s="1"/>
  <c r="AC10" i="21"/>
  <c r="AD10" i="21" s="1"/>
  <c r="AE10" i="21" s="1"/>
  <c r="Z10" i="21"/>
  <c r="AA10" i="21" s="1"/>
  <c r="J13" i="21" l="1"/>
  <c r="D19" i="21" s="1"/>
  <c r="H12" i="20"/>
  <c r="K12" i="20" s="1"/>
  <c r="L12" i="20" s="1"/>
  <c r="H12" i="21" l="1"/>
  <c r="G12" i="21" s="1"/>
  <c r="A18" i="21" l="1"/>
  <c r="C18" i="21"/>
  <c r="C20" i="21" s="1"/>
  <c r="G14" i="21" l="1"/>
  <c r="N10" i="21"/>
  <c r="O10" i="21" s="1"/>
  <c r="R10" i="21" s="1"/>
  <c r="S10" i="21" s="1"/>
  <c r="J12" i="21"/>
  <c r="D18" i="21" l="1"/>
  <c r="F18" i="21" s="1"/>
  <c r="J14" i="21"/>
  <c r="T10" i="21"/>
  <c r="V10" i="21" s="1"/>
  <c r="W10" i="21" s="1"/>
  <c r="AG10" i="21" s="1"/>
  <c r="AH10" i="21" s="1"/>
  <c r="AJ10" i="21" s="1"/>
  <c r="AK10" i="21" s="1"/>
  <c r="AL10" i="21" s="1"/>
  <c r="F19" i="21"/>
  <c r="F20" i="21" l="1"/>
  <c r="C11" i="22" s="1"/>
  <c r="D20" i="21"/>
  <c r="E11" i="22" l="1"/>
  <c r="D11" i="22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R13" i="20"/>
  <c r="G11" i="22" l="1"/>
  <c r="J12" i="20"/>
  <c r="X30" i="4"/>
  <c r="Y30" i="4" s="1"/>
  <c r="X29" i="4"/>
  <c r="Y29" i="4" s="1"/>
  <c r="X28" i="4"/>
  <c r="Y28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H11" i="22" l="1"/>
  <c r="O12" i="20"/>
  <c r="O13" i="20" s="1"/>
  <c r="P12" i="20" l="1"/>
  <c r="P13" i="20" s="1"/>
  <c r="P14" i="20" s="1"/>
  <c r="C9" i="22" s="1"/>
  <c r="E9" i="22" l="1"/>
  <c r="E13" i="22" s="1"/>
  <c r="D9" i="22"/>
  <c r="D13" i="22" s="1"/>
  <c r="F13" i="22"/>
  <c r="C13" i="22"/>
  <c r="Q12" i="20"/>
  <c r="G9" i="22" l="1"/>
  <c r="G13" i="22" s="1"/>
  <c r="P15" i="20"/>
  <c r="P16" i="20" s="1"/>
  <c r="H9" i="22" l="1"/>
  <c r="H13" i="22" s="1"/>
</calcChain>
</file>

<file path=xl/sharedStrings.xml><?xml version="1.0" encoding="utf-8"?>
<sst xmlns="http://schemas.openxmlformats.org/spreadsheetml/2006/main" count="633" uniqueCount="303">
  <si>
    <t>Two Party Surcharge</t>
  </si>
  <si>
    <t>Kino Nova</t>
  </si>
  <si>
    <t>Position</t>
  </si>
  <si>
    <t>CPP</t>
  </si>
  <si>
    <t>Agency:</t>
  </si>
  <si>
    <t>Client:</t>
  </si>
  <si>
    <t>Campaign:</t>
  </si>
  <si>
    <t>Period:</t>
  </si>
  <si>
    <t>Hello Bulgaria</t>
  </si>
  <si>
    <t>4-11</t>
  </si>
  <si>
    <t>18-34</t>
  </si>
  <si>
    <t>18-49</t>
  </si>
  <si>
    <t>25-54</t>
  </si>
  <si>
    <t>W18-49</t>
  </si>
  <si>
    <t>W18-34</t>
  </si>
  <si>
    <t>W25-54</t>
  </si>
  <si>
    <t>M18-49</t>
  </si>
  <si>
    <t>M18-34</t>
  </si>
  <si>
    <t>M25-54</t>
  </si>
  <si>
    <t>Targets</t>
  </si>
  <si>
    <t>PROGRAM</t>
  </si>
  <si>
    <t>First</t>
  </si>
  <si>
    <t>Last</t>
  </si>
  <si>
    <t>Discounts</t>
  </si>
  <si>
    <t>RBS</t>
  </si>
  <si>
    <t>Agency</t>
  </si>
  <si>
    <t>Volume</t>
  </si>
  <si>
    <t>Adv incentive</t>
  </si>
  <si>
    <t>Loyalty</t>
  </si>
  <si>
    <t>Preference</t>
  </si>
  <si>
    <t>Package</t>
  </si>
  <si>
    <t>Nova</t>
  </si>
  <si>
    <t>Diema</t>
  </si>
  <si>
    <t>%</t>
  </si>
  <si>
    <t>TG</t>
  </si>
  <si>
    <t>Buying by:</t>
  </si>
  <si>
    <t>RC</t>
  </si>
  <si>
    <t>Positioniong:</t>
  </si>
  <si>
    <t>Break</t>
  </si>
  <si>
    <t>T&amp;T</t>
  </si>
  <si>
    <t>Morning Time WE</t>
  </si>
  <si>
    <t>Prime Time WE</t>
  </si>
  <si>
    <t>Morning Time WD</t>
  </si>
  <si>
    <t>Prime Time WD</t>
  </si>
  <si>
    <t>Movie Sa 3</t>
  </si>
  <si>
    <t>Day Time WE</t>
  </si>
  <si>
    <t>Add package</t>
  </si>
  <si>
    <t>Nova Sport</t>
  </si>
  <si>
    <t>Daytime WD</t>
  </si>
  <si>
    <t>Late Night WD</t>
  </si>
  <si>
    <t>Night Time WD</t>
  </si>
  <si>
    <t>Daytime WE</t>
  </si>
  <si>
    <t>Late Night WE</t>
  </si>
  <si>
    <t>Night Time WE</t>
  </si>
  <si>
    <t>Discovery</t>
  </si>
  <si>
    <t>Repetition</t>
  </si>
  <si>
    <t>TLC</t>
  </si>
  <si>
    <t>Movie Su 1</t>
  </si>
  <si>
    <t>Movie Su 2</t>
  </si>
  <si>
    <t>FAPL (rerun)</t>
  </si>
  <si>
    <t>Fraktura</t>
  </si>
  <si>
    <t>Romantic Movie 1</t>
  </si>
  <si>
    <t>Romantic Movie 2</t>
  </si>
  <si>
    <t>Day Time  WD</t>
  </si>
  <si>
    <t>Blockbuster Movie WD</t>
  </si>
  <si>
    <t>Series WD</t>
  </si>
  <si>
    <t>CSI WD</t>
  </si>
  <si>
    <t>Blockbuster movies WE</t>
  </si>
  <si>
    <t>CSI WE</t>
  </si>
  <si>
    <t>PT Index</t>
  </si>
  <si>
    <t>1stIB</t>
  </si>
  <si>
    <t>lastIB</t>
  </si>
  <si>
    <t>B&amp;1stIB</t>
  </si>
  <si>
    <t>B&amp;lastIB</t>
  </si>
  <si>
    <t>Main News WD</t>
  </si>
  <si>
    <t>Erotic Call WE</t>
  </si>
  <si>
    <t>Disney</t>
  </si>
  <si>
    <t>PT WD</t>
  </si>
  <si>
    <t>After PT WD</t>
  </si>
  <si>
    <t>PT WE</t>
  </si>
  <si>
    <t>After PT WE</t>
  </si>
  <si>
    <t>VIP</t>
  </si>
  <si>
    <t>National Lottery</t>
  </si>
  <si>
    <t>Romantic Movie 3</t>
  </si>
  <si>
    <t>FOX CRIME</t>
  </si>
  <si>
    <t>A18-49 U</t>
  </si>
  <si>
    <t>W18-49 U</t>
  </si>
  <si>
    <t>M18-49 U</t>
  </si>
  <si>
    <t>Fox Life</t>
  </si>
  <si>
    <t>National Geographic</t>
  </si>
  <si>
    <t>Fox Crime</t>
  </si>
  <si>
    <t>National Lottery (RR)</t>
  </si>
  <si>
    <t>FOX</t>
  </si>
  <si>
    <t>Fox</t>
  </si>
  <si>
    <t>24 Kitchen</t>
  </si>
  <si>
    <t>Day time WE</t>
  </si>
  <si>
    <t>W18-45 U</t>
  </si>
  <si>
    <t>Day Time WD</t>
  </si>
  <si>
    <t>Day time WD</t>
  </si>
  <si>
    <t>FAPL (RR)</t>
  </si>
  <si>
    <t>AXN</t>
  </si>
  <si>
    <t>Movie Sa 1</t>
  </si>
  <si>
    <t>2inbreak</t>
  </si>
  <si>
    <t>AA</t>
  </si>
  <si>
    <t>Internet</t>
  </si>
  <si>
    <t>News WD</t>
  </si>
  <si>
    <t>Little Bride</t>
  </si>
  <si>
    <t>Afternoon News</t>
  </si>
  <si>
    <t>Tuesday</t>
  </si>
  <si>
    <t>Wednesday</t>
  </si>
  <si>
    <t>Thursday</t>
  </si>
  <si>
    <t>Friday</t>
  </si>
  <si>
    <t>Saturday</t>
  </si>
  <si>
    <t>Sunday</t>
  </si>
  <si>
    <t>Monday</t>
  </si>
  <si>
    <t>Uttaran</t>
  </si>
  <si>
    <t>No Man's Land</t>
  </si>
  <si>
    <t>Movie Su 3</t>
  </si>
  <si>
    <t>FAPL</t>
  </si>
  <si>
    <t>City TV</t>
  </si>
  <si>
    <t>Na Kafe</t>
  </si>
  <si>
    <t>Bon Apetit</t>
  </si>
  <si>
    <t>Milen's Hour</t>
  </si>
  <si>
    <t>Temata Na Nova</t>
  </si>
  <si>
    <t>Movie Sa 4</t>
  </si>
  <si>
    <t>Deal Or No Deal</t>
  </si>
  <si>
    <t>US Series</t>
  </si>
  <si>
    <t>Diema Family</t>
  </si>
  <si>
    <t>Gonulcelen</t>
  </si>
  <si>
    <t xml:space="preserve">Late News WD </t>
  </si>
  <si>
    <t>Wake Up… - WE Morning Block Sa</t>
  </si>
  <si>
    <t>Sudeben Spor Sa</t>
  </si>
  <si>
    <t>News WE Sa</t>
  </si>
  <si>
    <t>Main News WE Sa</t>
  </si>
  <si>
    <t>Wake Up… - WE Morning Block Su</t>
  </si>
  <si>
    <t>Sudeben Spor Su</t>
  </si>
  <si>
    <t>News WE Su</t>
  </si>
  <si>
    <t>Dickoff</t>
  </si>
  <si>
    <t>Main News WE Su</t>
  </si>
  <si>
    <t>Na Svetlo Sa</t>
  </si>
  <si>
    <t>Na Svetlo Su</t>
  </si>
  <si>
    <t>Video Ad Pack</t>
  </si>
  <si>
    <t>Internet2</t>
  </si>
  <si>
    <t>Turkish Desperate Housewives</t>
  </si>
  <si>
    <t>DF</t>
  </si>
  <si>
    <t>KN</t>
  </si>
  <si>
    <t>DC</t>
  </si>
  <si>
    <t>NG</t>
  </si>
  <si>
    <t>CN</t>
  </si>
  <si>
    <t xml:space="preserve">Violetta </t>
  </si>
  <si>
    <t>Violetta Su</t>
  </si>
  <si>
    <t>Movie Su 4</t>
  </si>
  <si>
    <t>Movie (RR)</t>
  </si>
  <si>
    <t>Hawai 5-0</t>
  </si>
  <si>
    <t>Movie</t>
  </si>
  <si>
    <t>Erotic Call</t>
  </si>
  <si>
    <t>Movie 1</t>
  </si>
  <si>
    <t>Movie 2</t>
  </si>
  <si>
    <t>Movie 3</t>
  </si>
  <si>
    <t>Movie 4</t>
  </si>
  <si>
    <t>Fraktura WE</t>
  </si>
  <si>
    <t>Hawai 5-0 (RR)</t>
  </si>
  <si>
    <t>India: A Love Story WD</t>
  </si>
  <si>
    <t>Aska Surgun</t>
  </si>
  <si>
    <t>India: A Love Story</t>
  </si>
  <si>
    <t>Dilla 1</t>
  </si>
  <si>
    <t>Dilla 2</t>
  </si>
  <si>
    <t xml:space="preserve">FOX LIFE </t>
  </si>
  <si>
    <t>Sasural Simar Ka 2</t>
  </si>
  <si>
    <t>Sasural Simar Ka 1</t>
  </si>
  <si>
    <t xml:space="preserve">FAC </t>
  </si>
  <si>
    <t>I Can do That *</t>
  </si>
  <si>
    <t>Movie Fr</t>
  </si>
  <si>
    <t>Two of a kind (current affairs show)</t>
  </si>
  <si>
    <t xml:space="preserve">Kitchen Nightmares* </t>
  </si>
  <si>
    <t>Iss Pyaar Ko Kya 1</t>
  </si>
  <si>
    <t>Bitter Life 1</t>
  </si>
  <si>
    <t>Bitter Life 2</t>
  </si>
  <si>
    <t>Buyuk Yalan 1</t>
  </si>
  <si>
    <t>Buyuk Yalan 2</t>
  </si>
  <si>
    <t>Buyuk Yalan 3</t>
  </si>
  <si>
    <t>Last Cop (RR)</t>
  </si>
  <si>
    <t>According to Jim (RR)</t>
  </si>
  <si>
    <t xml:space="preserve">Last Cop </t>
  </si>
  <si>
    <t>Lords of the Air</t>
  </si>
  <si>
    <t>Knight Rider WE</t>
  </si>
  <si>
    <t>Mortal Kombat WE</t>
  </si>
  <si>
    <t>Guys with kids</t>
  </si>
  <si>
    <t xml:space="preserve">Quest for the one </t>
  </si>
  <si>
    <t>Fight Quest</t>
  </si>
  <si>
    <t>Your face sounds Familiar *</t>
  </si>
  <si>
    <t xml:space="preserve">Forgive me </t>
  </si>
  <si>
    <t>Families At Crossroads</t>
  </si>
  <si>
    <t>Married at first sight*</t>
  </si>
  <si>
    <t>Lords Of The Air**</t>
  </si>
  <si>
    <t>Marek v. Levski</t>
  </si>
  <si>
    <t>Miss Cinderella</t>
  </si>
  <si>
    <t>Primera Dama 1</t>
  </si>
  <si>
    <t>Primera Dama 2</t>
  </si>
  <si>
    <t>Tulipe Age 1</t>
  </si>
  <si>
    <t>Tempestad</t>
  </si>
  <si>
    <t>Tempestad (RR)</t>
  </si>
  <si>
    <t>Tulipe Age 2</t>
  </si>
  <si>
    <t>Buyuk Yalan 4</t>
  </si>
  <si>
    <t>Iss Pyaar Ko Kya WE</t>
  </si>
  <si>
    <t>Movie 5</t>
  </si>
  <si>
    <t>Litex v. Lokomotiv Sofia</t>
  </si>
  <si>
    <t>Lokomotiv Plovdiv v. Haskovo</t>
  </si>
  <si>
    <t>Xena: Warrior Princess (RR)</t>
  </si>
  <si>
    <t>Grimm (RR)</t>
  </si>
  <si>
    <t>Covert affairs (RR)</t>
  </si>
  <si>
    <t>Walker Texas ranger (RR)</t>
  </si>
  <si>
    <t>Xena: Warrior Princess</t>
  </si>
  <si>
    <t>Grimm</t>
  </si>
  <si>
    <t>Covert affairs</t>
  </si>
  <si>
    <t>Walker Texas ranger</t>
  </si>
  <si>
    <t xml:space="preserve">Bez Bagaj </t>
  </si>
  <si>
    <t>Crusoe</t>
  </si>
  <si>
    <t>Ice road truckers</t>
  </si>
  <si>
    <t>Night time</t>
  </si>
  <si>
    <t>M</t>
  </si>
  <si>
    <t>T</t>
  </si>
  <si>
    <t>W</t>
  </si>
  <si>
    <t>F</t>
  </si>
  <si>
    <t>DSK Bank</t>
  </si>
  <si>
    <t>Circulation</t>
  </si>
  <si>
    <t>Base</t>
  </si>
  <si>
    <t>Height</t>
  </si>
  <si>
    <t>Deadline</t>
  </si>
  <si>
    <t>Size</t>
  </si>
  <si>
    <t>Measure</t>
  </si>
  <si>
    <t>#</t>
  </si>
  <si>
    <t>Unit Cost</t>
  </si>
  <si>
    <t>Cost per</t>
  </si>
  <si>
    <t>Color</t>
  </si>
  <si>
    <t>Discount</t>
  </si>
  <si>
    <t>Gross</t>
  </si>
  <si>
    <t>NET</t>
  </si>
  <si>
    <t>Cost Per</t>
  </si>
  <si>
    <t>in measure</t>
  </si>
  <si>
    <t>BGN</t>
  </si>
  <si>
    <t>Adv.</t>
  </si>
  <si>
    <t>Adv</t>
  </si>
  <si>
    <t>S</t>
  </si>
  <si>
    <t>full</t>
  </si>
  <si>
    <t>Newspapers</t>
  </si>
  <si>
    <t>daily</t>
  </si>
  <si>
    <t>inner</t>
  </si>
  <si>
    <t>VAT 20%</t>
  </si>
  <si>
    <t>Net VAT incl.</t>
  </si>
  <si>
    <t>Net National:</t>
  </si>
  <si>
    <t>Медиа план</t>
  </si>
  <si>
    <t>Клиент:</t>
  </si>
  <si>
    <t>Продукт:</t>
  </si>
  <si>
    <t>Период:</t>
  </si>
  <si>
    <t>Интернет</t>
  </si>
  <si>
    <t>Позиция</t>
  </si>
  <si>
    <t>Размер на банера</t>
  </si>
  <si>
    <t>Присъствие</t>
  </si>
  <si>
    <t>Гарантирани
импресии</t>
  </si>
  <si>
    <t>Импресии</t>
  </si>
  <si>
    <t>Дни</t>
  </si>
  <si>
    <t>CPM</t>
  </si>
  <si>
    <t>Бруто</t>
  </si>
  <si>
    <t>п</t>
  </si>
  <si>
    <t>в</t>
  </si>
  <si>
    <t>с</t>
  </si>
  <si>
    <t>ч</t>
  </si>
  <si>
    <t>н</t>
  </si>
  <si>
    <t>c</t>
  </si>
  <si>
    <t>investor.bg/news/imoti</t>
  </si>
  <si>
    <t>inner pages, imoti</t>
  </si>
  <si>
    <t>300x250</t>
  </si>
  <si>
    <t>dnevnik.bg/biznes/imoti</t>
  </si>
  <si>
    <t>all pages, imoti</t>
  </si>
  <si>
    <t>Бюджет</t>
  </si>
  <si>
    <t>Отстъпка</t>
  </si>
  <si>
    <t>Нето</t>
  </si>
  <si>
    <t>Общо нето</t>
  </si>
  <si>
    <t xml:space="preserve">         </t>
  </si>
  <si>
    <t>MEDIA</t>
  </si>
  <si>
    <t>Net Budget</t>
  </si>
  <si>
    <t>Agency Commision</t>
  </si>
  <si>
    <t>Total Budget</t>
  </si>
  <si>
    <t xml:space="preserve">Final Budget </t>
  </si>
  <si>
    <t>including VAT (+20%)</t>
  </si>
  <si>
    <t>Presa</t>
  </si>
  <si>
    <t>TOTAL BUDGET FOR THE CAMPAIGN</t>
  </si>
  <si>
    <t>Cafe Communications Sofia</t>
  </si>
  <si>
    <t>Обява за търг гр. София</t>
  </si>
  <si>
    <t>kmm</t>
  </si>
  <si>
    <t>Standart</t>
  </si>
  <si>
    <t xml:space="preserve">Tender Sofia </t>
  </si>
  <si>
    <t xml:space="preserve">Creative </t>
  </si>
  <si>
    <t xml:space="preserve">Fee </t>
  </si>
  <si>
    <t>LA</t>
  </si>
  <si>
    <t>AC</t>
  </si>
  <si>
    <t xml:space="preserve">June </t>
  </si>
  <si>
    <t>19.06.2020</t>
  </si>
  <si>
    <t xml:space="preserve">July - August </t>
  </si>
  <si>
    <t>27.07.2020 - 20.08.2020</t>
  </si>
  <si>
    <t>PERIOD: 19.06.2020 - 20.08.2020</t>
  </si>
  <si>
    <t>DSK BANK Tender Sofia Nadejda: CAMPAIGN BUDGET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</si>
</sst>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"/>
    <numFmt numFmtId="166" formatCode="0.0%"/>
    <numFmt numFmtId="167" formatCode="h:mm&quot; ч.&quot;"/>
    <numFmt numFmtId="168" formatCode="dd"/>
    <numFmt numFmtId="169" formatCode="0;[Red]0"/>
    <numFmt numFmtId="170" formatCode="&quot; &quot;#,##0.00&quot; &quot;;&quot; (&quot;#,##0.00&quot;)&quot;;&quot; -&quot;00&quot; &quot;;&quot; &quot;@&quot; &quot;"/>
    <numFmt numFmtId="171" formatCode="_-* #,##0.00\ _л_в_-;\-* #,##0.00\ _л_в_-;_-* \-??\ _л_в_-;_-@_-"/>
    <numFmt numFmtId="172" formatCode="#,##0.00\ &quot;лв&quot;;\-#,##0.00\ &quot;лв&quot;"/>
    <numFmt numFmtId="173" formatCode="#,##0.00&quot; &quot;[$лв-402];&quot;-&quot;#,##0.00&quot; &quot;[$лв-402]"/>
    <numFmt numFmtId="174" formatCode="#,##0.00&quot; лв&quot;;\-#,##0.00&quot; лв&quot;"/>
    <numFmt numFmtId="175" formatCode="#,##0.00\ &quot;лв.&quot;"/>
    <numFmt numFmtId="176" formatCode="_-* #,##0.00\ [$лв.-402]_-;\-* #,##0.00\ [$лв.-402]_-;_-* &quot;-&quot;??\ [$лв.-402]_-;_-@_-"/>
    <numFmt numFmtId="177" formatCode="0.00;[Red]0.00"/>
  </numFmts>
  <fonts count="4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rebuchet MS"/>
      <family val="2"/>
      <charset val="204"/>
    </font>
    <font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8"/>
      <color indexed="63"/>
      <name val="Verdana"/>
      <family val="2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8"/>
      <color rgb="FFFF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Garamond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i/>
      <u/>
      <sz val="11"/>
      <name val="Tahoma"/>
      <family val="2"/>
      <charset val="204"/>
    </font>
    <font>
      <b/>
      <i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indexed="10"/>
      <name val="Tahoma"/>
      <family val="2"/>
      <charset val="204"/>
    </font>
    <font>
      <b/>
      <sz val="12"/>
      <color indexed="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ck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1">
    <xf numFmtId="0" fontId="0" fillId="0" borderId="0"/>
    <xf numFmtId="170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" fillId="0" borderId="0"/>
    <xf numFmtId="0" fontId="21" fillId="0" borderId="0"/>
    <xf numFmtId="0" fontId="14" fillId="0" borderId="0"/>
    <xf numFmtId="0" fontId="21" fillId="0" borderId="0" applyNumberFormat="0" applyFont="0" applyBorder="0" applyProtection="0"/>
    <xf numFmtId="0" fontId="22" fillId="0" borderId="0"/>
    <xf numFmtId="0" fontId="23" fillId="0" borderId="0" applyNumberFormat="0" applyBorder="0" applyProtection="0"/>
    <xf numFmtId="0" fontId="23" fillId="0" borderId="0" applyNumberFormat="0" applyBorder="0" applyProtection="0"/>
    <xf numFmtId="0" fontId="11" fillId="0" borderId="0"/>
    <xf numFmtId="9" fontId="14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4" fillId="0" borderId="0" applyNumberFormat="0" applyBorder="0" applyProtection="0"/>
    <xf numFmtId="171" fontId="11" fillId="0" borderId="0" applyFill="0" applyBorder="0" applyAlignment="0" applyProtection="0"/>
    <xf numFmtId="9" fontId="11" fillId="0" borderId="0" applyFill="0" applyBorder="0" applyAlignment="0" applyProtection="0"/>
    <xf numFmtId="0" fontId="11" fillId="0" borderId="0"/>
    <xf numFmtId="9" fontId="27" fillId="0" borderId="0" applyFont="0" applyFill="0" applyBorder="0" applyAlignment="0" applyProtection="0"/>
    <xf numFmtId="0" fontId="2" fillId="0" borderId="0"/>
    <xf numFmtId="0" fontId="27" fillId="0" borderId="0"/>
    <xf numFmtId="0" fontId="30" fillId="0" borderId="0"/>
    <xf numFmtId="0" fontId="29" fillId="0" borderId="0"/>
    <xf numFmtId="0" fontId="1" fillId="0" borderId="0"/>
    <xf numFmtId="0" fontId="11" fillId="0" borderId="0"/>
    <xf numFmtId="0" fontId="11" fillId="0" borderId="0"/>
    <xf numFmtId="0" fontId="28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3" fillId="0" borderId="0" applyNumberFormat="0" applyBorder="0" applyProtection="0"/>
    <xf numFmtId="0" fontId="3" fillId="0" borderId="0"/>
    <xf numFmtId="0" fontId="23" fillId="0" borderId="0" applyNumberFormat="0" applyBorder="0" applyProtection="0"/>
    <xf numFmtId="0" fontId="23" fillId="0" borderId="0" applyNumberFormat="0" applyBorder="0" applyProtection="0"/>
    <xf numFmtId="0" fontId="3" fillId="0" borderId="0"/>
  </cellStyleXfs>
  <cellXfs count="34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/>
    <xf numFmtId="16" fontId="6" fillId="2" borderId="0" xfId="0" quotePrefix="1" applyNumberFormat="1" applyFont="1" applyFill="1"/>
    <xf numFmtId="0" fontId="6" fillId="2" borderId="0" xfId="0" applyFont="1" applyFill="1"/>
    <xf numFmtId="0" fontId="4" fillId="0" borderId="0" xfId="0" applyFont="1"/>
    <xf numFmtId="0" fontId="7" fillId="2" borderId="0" xfId="0" applyFont="1" applyFill="1"/>
    <xf numFmtId="9" fontId="0" fillId="2" borderId="0" xfId="0" applyNumberFormat="1" applyFill="1"/>
    <xf numFmtId="0" fontId="5" fillId="2" borderId="2" xfId="0" applyFont="1" applyFill="1" applyBorder="1"/>
    <xf numFmtId="9" fontId="8" fillId="2" borderId="0" xfId="11" applyNumberFormat="1" applyFont="1" applyFill="1" applyBorder="1" applyAlignment="1">
      <alignment horizontal="center"/>
    </xf>
    <xf numFmtId="0" fontId="0" fillId="2" borderId="1" xfId="0" applyFill="1" applyBorder="1"/>
    <xf numFmtId="16" fontId="7" fillId="2" borderId="1" xfId="0" applyNumberFormat="1" applyFont="1" applyFill="1" applyBorder="1"/>
    <xf numFmtId="0" fontId="7" fillId="2" borderId="1" xfId="0" applyFont="1" applyFill="1" applyBorder="1"/>
    <xf numFmtId="0" fontId="0" fillId="2" borderId="0" xfId="0" applyFill="1" applyAlignment="1">
      <alignment horizontal="center"/>
    </xf>
    <xf numFmtId="2" fontId="4" fillId="0" borderId="0" xfId="0" applyNumberFormat="1" applyFont="1"/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right" vertical="top" wrapText="1"/>
    </xf>
    <xf numFmtId="0" fontId="0" fillId="2" borderId="0" xfId="0" applyFill="1" applyBorder="1"/>
    <xf numFmtId="0" fontId="12" fillId="0" borderId="4" xfId="0" applyFont="1" applyBorder="1" applyAlignment="1">
      <alignment horizontal="center" wrapText="1"/>
    </xf>
    <xf numFmtId="16" fontId="7" fillId="2" borderId="0" xfId="0" applyNumberFormat="1" applyFont="1" applyFill="1" applyBorder="1"/>
    <xf numFmtId="0" fontId="7" fillId="2" borderId="0" xfId="0" applyFont="1" applyFill="1" applyBorder="1"/>
    <xf numFmtId="1" fontId="0" fillId="2" borderId="1" xfId="0" applyNumberFormat="1" applyFill="1" applyBorder="1"/>
    <xf numFmtId="0" fontId="11" fillId="2" borderId="0" xfId="0" applyFont="1" applyFill="1"/>
    <xf numFmtId="14" fontId="0" fillId="0" borderId="0" xfId="0" applyNumberFormat="1"/>
    <xf numFmtId="9" fontId="11" fillId="2" borderId="0" xfId="0" applyNumberFormat="1" applyFont="1" applyFill="1"/>
    <xf numFmtId="0" fontId="11" fillId="0" borderId="0" xfId="0" applyFont="1"/>
    <xf numFmtId="0" fontId="7" fillId="2" borderId="5" xfId="0" applyFont="1" applyFill="1" applyBorder="1"/>
    <xf numFmtId="9" fontId="8" fillId="2" borderId="1" xfId="11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/>
    <xf numFmtId="0" fontId="11" fillId="6" borderId="9" xfId="0" applyFont="1" applyFill="1" applyBorder="1"/>
    <xf numFmtId="16" fontId="15" fillId="6" borderId="10" xfId="0" quotePrefix="1" applyNumberFormat="1" applyFont="1" applyFill="1" applyBorder="1"/>
    <xf numFmtId="0" fontId="15" fillId="6" borderId="10" xfId="0" applyFont="1" applyFill="1" applyBorder="1"/>
    <xf numFmtId="0" fontId="15" fillId="6" borderId="11" xfId="0" applyFont="1" applyFill="1" applyBorder="1"/>
    <xf numFmtId="0" fontId="7" fillId="2" borderId="12" xfId="0" applyFont="1" applyFill="1" applyBorder="1"/>
    <xf numFmtId="0" fontId="0" fillId="6" borderId="13" xfId="0" applyFill="1" applyBorder="1"/>
    <xf numFmtId="0" fontId="13" fillId="6" borderId="14" xfId="0" applyFont="1" applyFill="1" applyBorder="1" applyAlignment="1">
      <alignment horizontal="right" vertical="top" wrapText="1"/>
    </xf>
    <xf numFmtId="0" fontId="12" fillId="6" borderId="15" xfId="0" applyFont="1" applyFill="1" applyBorder="1" applyAlignment="1">
      <alignment horizontal="center" wrapText="1"/>
    </xf>
    <xf numFmtId="16" fontId="7" fillId="6" borderId="16" xfId="0" applyNumberFormat="1" applyFont="1" applyFill="1" applyBorder="1"/>
    <xf numFmtId="0" fontId="7" fillId="2" borderId="17" xfId="0" applyFont="1" applyFill="1" applyBorder="1"/>
    <xf numFmtId="0" fontId="0" fillId="2" borderId="18" xfId="0" applyFill="1" applyBorder="1"/>
    <xf numFmtId="0" fontId="7" fillId="2" borderId="6" xfId="0" applyFont="1" applyFill="1" applyBorder="1"/>
    <xf numFmtId="0" fontId="0" fillId="2" borderId="19" xfId="0" applyFill="1" applyBorder="1"/>
    <xf numFmtId="0" fontId="7" fillId="2" borderId="7" xfId="0" applyFont="1" applyFill="1" applyBorder="1"/>
    <xf numFmtId="0" fontId="0" fillId="2" borderId="20" xfId="0" applyFill="1" applyBorder="1"/>
    <xf numFmtId="0" fontId="7" fillId="6" borderId="21" xfId="0" applyFon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4" xfId="0" applyNumberFormat="1" applyFill="1" applyBorder="1"/>
    <xf numFmtId="0" fontId="16" fillId="6" borderId="2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2" fontId="4" fillId="0" borderId="28" xfId="0" applyNumberFormat="1" applyFont="1" applyBorder="1"/>
    <xf numFmtId="0" fontId="4" fillId="0" borderId="29" xfId="0" applyFont="1" applyBorder="1"/>
    <xf numFmtId="2" fontId="4" fillId="0" borderId="0" xfId="0" applyNumberFormat="1" applyFont="1" applyBorder="1"/>
    <xf numFmtId="2" fontId="4" fillId="0" borderId="30" xfId="0" applyNumberFormat="1" applyFont="1" applyBorder="1"/>
    <xf numFmtId="0" fontId="4" fillId="0" borderId="29" xfId="0" applyFont="1" applyBorder="1" applyAlignment="1">
      <alignment horizontal="left"/>
    </xf>
    <xf numFmtId="0" fontId="4" fillId="0" borderId="31" xfId="0" applyFont="1" applyBorder="1"/>
    <xf numFmtId="2" fontId="4" fillId="0" borderId="32" xfId="0" applyNumberFormat="1" applyFont="1" applyBorder="1"/>
    <xf numFmtId="2" fontId="4" fillId="0" borderId="33" xfId="0" applyNumberFormat="1" applyFont="1" applyBorder="1"/>
    <xf numFmtId="0" fontId="4" fillId="0" borderId="34" xfId="0" applyFont="1" applyBorder="1"/>
    <xf numFmtId="9" fontId="0" fillId="2" borderId="0" xfId="14" applyFont="1" applyFill="1"/>
    <xf numFmtId="0" fontId="9" fillId="3" borderId="35" xfId="0" applyFont="1" applyFill="1" applyBorder="1" applyAlignment="1">
      <alignment horizontal="center" vertical="center"/>
    </xf>
    <xf numFmtId="0" fontId="10" fillId="2" borderId="36" xfId="0" applyFont="1" applyFill="1" applyBorder="1"/>
    <xf numFmtId="0" fontId="0" fillId="0" borderId="27" xfId="0" applyBorder="1"/>
    <xf numFmtId="0" fontId="10" fillId="2" borderId="37" xfId="0" applyFont="1" applyFill="1" applyBorder="1"/>
    <xf numFmtId="0" fontId="0" fillId="0" borderId="0" xfId="0" applyBorder="1"/>
    <xf numFmtId="165" fontId="0" fillId="0" borderId="0" xfId="0" applyNumberFormat="1" applyBorder="1"/>
    <xf numFmtId="165" fontId="0" fillId="0" borderId="30" xfId="0" applyNumberForma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2" borderId="45" xfId="0" applyFont="1" applyFill="1" applyBorder="1"/>
    <xf numFmtId="0" fontId="10" fillId="2" borderId="46" xfId="0" applyFont="1" applyFill="1" applyBorder="1"/>
    <xf numFmtId="0" fontId="10" fillId="2" borderId="0" xfId="0" applyFont="1" applyFill="1" applyBorder="1"/>
    <xf numFmtId="0" fontId="9" fillId="7" borderId="35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9" fillId="4" borderId="3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3" xfId="0" applyBorder="1"/>
    <xf numFmtId="0" fontId="0" fillId="2" borderId="30" xfId="0" applyFill="1" applyBorder="1"/>
    <xf numFmtId="0" fontId="9" fillId="4" borderId="47" xfId="0" applyFont="1" applyFill="1" applyBorder="1" applyAlignment="1">
      <alignment horizontal="center" vertical="center"/>
    </xf>
    <xf numFmtId="0" fontId="7" fillId="2" borderId="27" xfId="0" applyFont="1" applyFill="1" applyBorder="1"/>
    <xf numFmtId="0" fontId="7" fillId="2" borderId="28" xfId="0" applyFont="1" applyFill="1" applyBorder="1"/>
    <xf numFmtId="0" fontId="9" fillId="8" borderId="35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9" fillId="9" borderId="35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9" fillId="9" borderId="36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5" fillId="2" borderId="49" xfId="0" applyFont="1" applyFill="1" applyBorder="1"/>
    <xf numFmtId="0" fontId="5" fillId="2" borderId="5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 applyBorder="1"/>
    <xf numFmtId="0" fontId="0" fillId="0" borderId="30" xfId="0" applyFill="1" applyBorder="1"/>
    <xf numFmtId="0" fontId="9" fillId="13" borderId="51" xfId="0" applyFont="1" applyFill="1" applyBorder="1" applyAlignment="1">
      <alignment horizontal="center" vertical="center"/>
    </xf>
    <xf numFmtId="0" fontId="5" fillId="14" borderId="0" xfId="0" applyFont="1" applyFill="1" applyBorder="1"/>
    <xf numFmtId="0" fontId="0" fillId="14" borderId="0" xfId="0" applyFill="1" applyBorder="1"/>
    <xf numFmtId="165" fontId="0" fillId="0" borderId="0" xfId="0" applyNumberFormat="1" applyFill="1" applyBorder="1"/>
    <xf numFmtId="165" fontId="0" fillId="0" borderId="30" xfId="0" applyNumberFormat="1" applyFill="1" applyBorder="1"/>
    <xf numFmtId="165" fontId="0" fillId="0" borderId="32" xfId="0" applyNumberFormat="1" applyFill="1" applyBorder="1"/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7" fillId="0" borderId="52" xfId="0" applyFont="1" applyBorder="1" applyAlignment="1">
      <alignment horizontal="center"/>
    </xf>
    <xf numFmtId="165" fontId="17" fillId="0" borderId="52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center"/>
    </xf>
    <xf numFmtId="0" fontId="4" fillId="2" borderId="54" xfId="0" applyFont="1" applyFill="1" applyBorder="1"/>
    <xf numFmtId="2" fontId="4" fillId="0" borderId="0" xfId="0" applyNumberFormat="1" applyFont="1" applyFill="1" applyBorder="1"/>
    <xf numFmtId="0" fontId="4" fillId="0" borderId="26" xfId="0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/>
    <xf numFmtId="0" fontId="4" fillId="0" borderId="29" xfId="0" applyFont="1" applyFill="1" applyBorder="1"/>
    <xf numFmtId="2" fontId="4" fillId="0" borderId="30" xfId="0" applyNumberFormat="1" applyFont="1" applyFill="1" applyBorder="1"/>
    <xf numFmtId="0" fontId="0" fillId="0" borderId="29" xfId="0" applyFill="1" applyBorder="1"/>
    <xf numFmtId="0" fontId="4" fillId="0" borderId="31" xfId="0" applyFont="1" applyFill="1" applyBorder="1"/>
    <xf numFmtId="2" fontId="4" fillId="0" borderId="32" xfId="0" applyNumberFormat="1" applyFont="1" applyFill="1" applyBorder="1"/>
    <xf numFmtId="2" fontId="4" fillId="0" borderId="33" xfId="0" applyNumberFormat="1" applyFont="1" applyFill="1" applyBorder="1"/>
    <xf numFmtId="0" fontId="16" fillId="0" borderId="29" xfId="0" applyFont="1" applyBorder="1"/>
    <xf numFmtId="0" fontId="10" fillId="2" borderId="55" xfId="0" applyFont="1" applyFill="1" applyBorder="1"/>
    <xf numFmtId="165" fontId="17" fillId="0" borderId="56" xfId="0" applyNumberFormat="1" applyFont="1" applyBorder="1" applyAlignment="1">
      <alignment horizontal="center"/>
    </xf>
    <xf numFmtId="166" fontId="8" fillId="15" borderId="1" xfId="11" applyNumberFormat="1" applyFont="1" applyFill="1" applyBorder="1" applyAlignment="1">
      <alignment horizontal="center"/>
    </xf>
    <xf numFmtId="166" fontId="8" fillId="15" borderId="8" xfId="11" applyNumberFormat="1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16" borderId="56" xfId="0" applyFont="1" applyFill="1" applyBorder="1"/>
    <xf numFmtId="2" fontId="16" fillId="16" borderId="52" xfId="0" applyNumberFormat="1" applyFont="1" applyFill="1" applyBorder="1"/>
    <xf numFmtId="2" fontId="16" fillId="16" borderId="53" xfId="0" applyNumberFormat="1" applyFont="1" applyFill="1" applyBorder="1"/>
    <xf numFmtId="0" fontId="8" fillId="14" borderId="0" xfId="0" applyFont="1" applyFill="1"/>
    <xf numFmtId="0" fontId="8" fillId="0" borderId="0" xfId="0" applyFont="1"/>
    <xf numFmtId="0" fontId="26" fillId="0" borderId="0" xfId="0" applyFont="1"/>
    <xf numFmtId="0" fontId="25" fillId="2" borderId="0" xfId="0" applyFont="1" applyFill="1"/>
    <xf numFmtId="0" fontId="18" fillId="0" borderId="0" xfId="0" applyFont="1"/>
    <xf numFmtId="0" fontId="31" fillId="0" borderId="9" xfId="0" applyFont="1" applyBorder="1"/>
    <xf numFmtId="0" fontId="31" fillId="0" borderId="0" xfId="0" applyFont="1"/>
    <xf numFmtId="4" fontId="31" fillId="0" borderId="0" xfId="0" applyNumberFormat="1" applyFont="1"/>
    <xf numFmtId="0" fontId="31" fillId="0" borderId="6" xfId="0" applyFont="1" applyBorder="1"/>
    <xf numFmtId="0" fontId="31" fillId="0" borderId="0" xfId="0" applyFont="1" applyAlignment="1"/>
    <xf numFmtId="0" fontId="31" fillId="0" borderId="7" xfId="0" applyFont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167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center"/>
    </xf>
    <xf numFmtId="4" fontId="32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167" fontId="31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32" fillId="0" borderId="10" xfId="0" applyNumberFormat="1" applyFont="1" applyBorder="1" applyAlignment="1">
      <alignment horizontal="center"/>
    </xf>
    <xf numFmtId="4" fontId="32" fillId="0" borderId="57" xfId="0" applyNumberFormat="1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5" xfId="0" applyFont="1" applyBorder="1"/>
    <xf numFmtId="0" fontId="32" fillId="0" borderId="8" xfId="0" applyFont="1" applyBorder="1" applyAlignment="1">
      <alignment horizontal="center"/>
    </xf>
    <xf numFmtId="4" fontId="32" fillId="0" borderId="25" xfId="0" applyNumberFormat="1" applyFont="1" applyBorder="1" applyAlignment="1">
      <alignment horizontal="center"/>
    </xf>
    <xf numFmtId="4" fontId="32" fillId="0" borderId="59" xfId="0" applyNumberFormat="1" applyFont="1" applyBorder="1" applyAlignment="1">
      <alignment horizontal="center"/>
    </xf>
    <xf numFmtId="0" fontId="32" fillId="19" borderId="50" xfId="0" applyFont="1" applyFill="1" applyBorder="1" applyAlignment="1">
      <alignment horizontal="left"/>
    </xf>
    <xf numFmtId="0" fontId="32" fillId="19" borderId="58" xfId="0" applyFont="1" applyFill="1" applyBorder="1" applyAlignment="1">
      <alignment horizontal="left"/>
    </xf>
    <xf numFmtId="167" fontId="32" fillId="19" borderId="58" xfId="0" applyNumberFormat="1" applyFont="1" applyFill="1" applyBorder="1"/>
    <xf numFmtId="169" fontId="32" fillId="19" borderId="58" xfId="0" applyNumberFormat="1" applyFont="1" applyFill="1" applyBorder="1" applyAlignment="1">
      <alignment horizontal="center"/>
    </xf>
    <xf numFmtId="4" fontId="32" fillId="19" borderId="58" xfId="0" applyNumberFormat="1" applyFont="1" applyFill="1" applyBorder="1" applyAlignment="1">
      <alignment horizontal="center"/>
    </xf>
    <xf numFmtId="4" fontId="32" fillId="19" borderId="32" xfId="0" applyNumberFormat="1" applyFont="1" applyFill="1" applyBorder="1"/>
    <xf numFmtId="4" fontId="32" fillId="0" borderId="0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>
      <alignment horizontal="center"/>
    </xf>
    <xf numFmtId="1" fontId="31" fillId="5" borderId="50" xfId="0" applyNumberFormat="1" applyFont="1" applyFill="1" applyBorder="1" applyAlignment="1">
      <alignment horizontal="center"/>
    </xf>
    <xf numFmtId="0" fontId="35" fillId="0" borderId="9" xfId="0" applyFont="1" applyFill="1" applyBorder="1"/>
    <xf numFmtId="0" fontId="31" fillId="0" borderId="10" xfId="0" applyFont="1" applyFill="1" applyBorder="1" applyAlignment="1">
      <alignment horizontal="center"/>
    </xf>
    <xf numFmtId="14" fontId="36" fillId="0" borderId="10" xfId="0" applyNumberFormat="1" applyFont="1" applyFill="1" applyBorder="1" applyAlignment="1">
      <alignment horizontal="center"/>
    </xf>
    <xf numFmtId="4" fontId="31" fillId="0" borderId="10" xfId="0" applyNumberFormat="1" applyFont="1" applyFill="1" applyBorder="1" applyAlignment="1">
      <alignment horizontal="center"/>
    </xf>
    <xf numFmtId="10" fontId="31" fillId="0" borderId="10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Fill="1" applyBorder="1" applyAlignment="1">
      <alignment horizontal="center"/>
    </xf>
    <xf numFmtId="1" fontId="31" fillId="5" borderId="61" xfId="0" applyNumberFormat="1" applyFont="1" applyFill="1" applyBorder="1" applyAlignment="1">
      <alignment horizontal="center"/>
    </xf>
    <xf numFmtId="1" fontId="31" fillId="0" borderId="10" xfId="0" applyNumberFormat="1" applyFont="1" applyFill="1" applyBorder="1" applyAlignment="1">
      <alignment horizontal="center"/>
    </xf>
    <xf numFmtId="4" fontId="31" fillId="0" borderId="11" xfId="0" applyNumberFormat="1" applyFont="1" applyFill="1" applyBorder="1" applyAlignment="1">
      <alignment horizontal="center"/>
    </xf>
    <xf numFmtId="177" fontId="32" fillId="19" borderId="58" xfId="0" applyNumberFormat="1" applyFont="1" applyFill="1" applyBorder="1" applyAlignment="1">
      <alignment horizontal="center"/>
    </xf>
    <xf numFmtId="1" fontId="31" fillId="0" borderId="17" xfId="0" applyNumberFormat="1" applyFont="1" applyFill="1" applyBorder="1" applyAlignment="1">
      <alignment horizontal="center"/>
    </xf>
    <xf numFmtId="1" fontId="31" fillId="0" borderId="2" xfId="0" applyNumberFormat="1" applyFont="1" applyFill="1" applyBorder="1" applyAlignment="1">
      <alignment horizontal="center"/>
    </xf>
    <xf numFmtId="1" fontId="31" fillId="17" borderId="2" xfId="0" applyNumberFormat="1" applyFont="1" applyFill="1" applyBorder="1" applyAlignment="1">
      <alignment horizontal="center"/>
    </xf>
    <xf numFmtId="1" fontId="31" fillId="17" borderId="18" xfId="0" applyNumberFormat="1" applyFont="1" applyFill="1" applyBorder="1" applyAlignment="1">
      <alignment horizontal="center"/>
    </xf>
    <xf numFmtId="168" fontId="31" fillId="19" borderId="9" xfId="0" applyNumberFormat="1" applyFont="1" applyFill="1" applyBorder="1" applyAlignment="1">
      <alignment horizontal="center"/>
    </xf>
    <xf numFmtId="0" fontId="31" fillId="19" borderId="7" xfId="0" applyFont="1" applyFill="1" applyBorder="1" applyAlignment="1">
      <alignment horizontal="center"/>
    </xf>
    <xf numFmtId="0" fontId="31" fillId="19" borderId="8" xfId="0" applyFont="1" applyFill="1" applyBorder="1" applyAlignment="1">
      <alignment horizontal="center"/>
    </xf>
    <xf numFmtId="0" fontId="31" fillId="19" borderId="76" xfId="0" applyFont="1" applyFill="1" applyBorder="1" applyAlignment="1">
      <alignment horizontal="center"/>
    </xf>
    <xf numFmtId="0" fontId="31" fillId="19" borderId="20" xfId="0" applyFont="1" applyFill="1" applyBorder="1" applyAlignment="1">
      <alignment horizontal="center"/>
    </xf>
    <xf numFmtId="0" fontId="31" fillId="19" borderId="77" xfId="0" applyFont="1" applyFill="1" applyBorder="1" applyAlignment="1">
      <alignment horizontal="center"/>
    </xf>
    <xf numFmtId="0" fontId="37" fillId="0" borderId="0" xfId="36" applyFont="1" applyFill="1" applyBorder="1" applyAlignment="1" applyProtection="1">
      <alignment horizontal="left"/>
      <protection locked="0"/>
    </xf>
    <xf numFmtId="172" fontId="37" fillId="0" borderId="0" xfId="36" applyNumberFormat="1" applyFont="1" applyFill="1" applyBorder="1" applyAlignment="1" applyProtection="1">
      <alignment horizontal="left"/>
      <protection locked="0"/>
    </xf>
    <xf numFmtId="0" fontId="38" fillId="0" borderId="0" xfId="37" applyFont="1" applyFill="1" applyBorder="1" applyAlignment="1" applyProtection="1">
      <protection locked="0"/>
    </xf>
    <xf numFmtId="0" fontId="38" fillId="0" borderId="64" xfId="37" applyFont="1" applyFill="1" applyBorder="1" applyAlignment="1" applyProtection="1">
      <protection locked="0"/>
    </xf>
    <xf numFmtId="0" fontId="39" fillId="0" borderId="0" xfId="39" applyFont="1" applyFill="1" applyBorder="1" applyAlignment="1" applyProtection="1">
      <alignment horizontal="right"/>
      <protection locked="0"/>
    </xf>
    <xf numFmtId="0" fontId="39" fillId="0" borderId="0" xfId="36" applyFont="1" applyFill="1" applyBorder="1" applyAlignment="1" applyProtection="1">
      <alignment horizontal="left"/>
      <protection locked="0"/>
    </xf>
    <xf numFmtId="0" fontId="40" fillId="0" borderId="0" xfId="37" applyFont="1" applyFill="1" applyAlignment="1" applyProtection="1">
      <protection locked="0"/>
    </xf>
    <xf numFmtId="0" fontId="38" fillId="0" borderId="0" xfId="37" applyFont="1" applyFill="1" applyBorder="1" applyProtection="1">
      <protection locked="0"/>
    </xf>
    <xf numFmtId="0" fontId="40" fillId="0" borderId="0" xfId="37" applyFont="1" applyFill="1" applyBorder="1" applyAlignment="1" applyProtection="1">
      <protection locked="0"/>
    </xf>
    <xf numFmtId="0" fontId="39" fillId="0" borderId="0" xfId="37" applyFont="1" applyFill="1" applyBorder="1" applyAlignment="1" applyProtection="1">
      <alignment horizontal="right"/>
      <protection locked="0"/>
    </xf>
    <xf numFmtId="0" fontId="39" fillId="0" borderId="0" xfId="37" applyFont="1" applyFill="1" applyBorder="1" applyAlignment="1" applyProtection="1">
      <protection locked="0"/>
    </xf>
    <xf numFmtId="0" fontId="39" fillId="0" borderId="0" xfId="36" applyFont="1" applyFill="1" applyBorder="1" applyAlignment="1" applyProtection="1">
      <alignment horizontal="right"/>
      <protection locked="0"/>
    </xf>
    <xf numFmtId="4" fontId="38" fillId="0" borderId="0" xfId="37" applyNumberFormat="1" applyFont="1" applyBorder="1"/>
    <xf numFmtId="0" fontId="39" fillId="0" borderId="0" xfId="37" applyFont="1" applyFill="1" applyBorder="1" applyAlignment="1" applyProtection="1">
      <alignment horizontal="left"/>
      <protection locked="0"/>
    </xf>
    <xf numFmtId="0" fontId="41" fillId="0" borderId="64" xfId="37" applyFont="1" applyFill="1" applyBorder="1" applyAlignment="1" applyProtection="1">
      <alignment horizontal="center"/>
      <protection locked="0"/>
    </xf>
    <xf numFmtId="0" fontId="37" fillId="0" borderId="0" xfId="37" applyFont="1" applyFill="1" applyBorder="1" applyAlignment="1" applyProtection="1">
      <alignment horizontal="right"/>
      <protection locked="0"/>
    </xf>
    <xf numFmtId="0" fontId="40" fillId="0" borderId="0" xfId="37" applyFont="1" applyFill="1" applyAlignment="1" applyProtection="1">
      <alignment horizontal="center"/>
      <protection locked="0"/>
    </xf>
    <xf numFmtId="0" fontId="43" fillId="0" borderId="2" xfId="38" applyFont="1" applyBorder="1" applyAlignment="1">
      <alignment horizontal="center"/>
    </xf>
    <xf numFmtId="0" fontId="43" fillId="0" borderId="1" xfId="38" applyFont="1" applyFill="1" applyBorder="1" applyAlignment="1">
      <alignment horizontal="center"/>
    </xf>
    <xf numFmtId="0" fontId="38" fillId="21" borderId="1" xfId="38" applyFont="1" applyFill="1" applyBorder="1" applyAlignment="1">
      <alignment horizontal="center"/>
    </xf>
    <xf numFmtId="0" fontId="38" fillId="2" borderId="1" xfId="38" applyFont="1" applyFill="1" applyBorder="1" applyAlignment="1">
      <alignment wrapText="1"/>
    </xf>
    <xf numFmtId="0" fontId="38" fillId="2" borderId="1" xfId="38" applyFont="1" applyFill="1" applyBorder="1" applyAlignment="1">
      <alignment horizontal="center" wrapText="1"/>
    </xf>
    <xf numFmtId="9" fontId="38" fillId="2" borderId="1" xfId="38" applyNumberFormat="1" applyFont="1" applyFill="1" applyBorder="1" applyAlignment="1">
      <alignment horizontal="center" wrapText="1"/>
    </xf>
    <xf numFmtId="3" fontId="38" fillId="2" borderId="1" xfId="38" applyNumberFormat="1" applyFont="1" applyFill="1" applyBorder="1" applyAlignment="1">
      <alignment horizontal="center" wrapText="1"/>
    </xf>
    <xf numFmtId="1" fontId="38" fillId="0" borderId="1" xfId="38" applyNumberFormat="1" applyFont="1" applyFill="1" applyBorder="1" applyAlignment="1">
      <alignment horizontal="center"/>
    </xf>
    <xf numFmtId="173" fontId="38" fillId="2" borderId="1" xfId="38" applyNumberFormat="1" applyFont="1" applyFill="1" applyBorder="1" applyAlignment="1"/>
    <xf numFmtId="0" fontId="38" fillId="2" borderId="1" xfId="38" applyFont="1" applyFill="1" applyBorder="1" applyAlignment="1">
      <alignment horizontal="center"/>
    </xf>
    <xf numFmtId="0" fontId="38" fillId="2" borderId="0" xfId="38" applyFont="1" applyFill="1" applyAlignment="1"/>
    <xf numFmtId="3" fontId="38" fillId="0" borderId="1" xfId="38" applyNumberFormat="1" applyFont="1" applyFill="1" applyBorder="1" applyAlignment="1">
      <alignment horizontal="center" wrapText="1"/>
    </xf>
    <xf numFmtId="3" fontId="39" fillId="0" borderId="0" xfId="37" applyNumberFormat="1" applyFont="1" applyFill="1" applyBorder="1" applyAlignment="1" applyProtection="1">
      <alignment horizontal="center"/>
      <protection locked="0"/>
    </xf>
    <xf numFmtId="172" fontId="39" fillId="0" borderId="0" xfId="37" applyNumberFormat="1" applyFont="1" applyFill="1" applyBorder="1" applyAlignment="1" applyProtection="1">
      <protection locked="0"/>
    </xf>
    <xf numFmtId="3" fontId="38" fillId="0" borderId="0" xfId="37" applyNumberFormat="1" applyFont="1" applyFill="1" applyBorder="1" applyAlignment="1" applyProtection="1">
      <alignment horizontal="center"/>
      <protection locked="0"/>
    </xf>
    <xf numFmtId="174" fontId="40" fillId="0" borderId="0" xfId="37" applyNumberFormat="1" applyFont="1" applyFill="1" applyAlignment="1" applyProtection="1">
      <protection locked="0"/>
    </xf>
    <xf numFmtId="0" fontId="38" fillId="0" borderId="62" xfId="39" applyFont="1" applyFill="1" applyBorder="1" applyAlignment="1" applyProtection="1">
      <alignment horizontal="center"/>
      <protection locked="0"/>
    </xf>
    <xf numFmtId="0" fontId="38" fillId="0" borderId="66" xfId="39" applyFont="1" applyFill="1" applyBorder="1" applyAlignment="1" applyProtection="1">
      <alignment horizontal="center"/>
      <protection locked="0"/>
    </xf>
    <xf numFmtId="172" fontId="40" fillId="0" borderId="0" xfId="37" applyNumberFormat="1" applyFont="1" applyFill="1" applyAlignment="1" applyProtection="1">
      <protection locked="0"/>
    </xf>
    <xf numFmtId="3" fontId="43" fillId="0" borderId="1" xfId="39" applyNumberFormat="1" applyFont="1" applyFill="1" applyBorder="1" applyAlignment="1" applyProtection="1">
      <alignment horizontal="center"/>
      <protection locked="0"/>
    </xf>
    <xf numFmtId="173" fontId="43" fillId="0" borderId="1" xfId="38" applyNumberFormat="1" applyFont="1" applyFill="1" applyBorder="1" applyAlignment="1"/>
    <xf numFmtId="9" fontId="43" fillId="0" borderId="1" xfId="37" applyNumberFormat="1" applyFont="1" applyFill="1" applyBorder="1" applyAlignment="1">
      <alignment horizontal="center"/>
    </xf>
    <xf numFmtId="0" fontId="38" fillId="0" borderId="0" xfId="37" applyFont="1" applyFill="1"/>
    <xf numFmtId="3" fontId="39" fillId="0" borderId="1" xfId="37" applyNumberFormat="1" applyFont="1" applyFill="1" applyBorder="1" applyAlignment="1" applyProtection="1">
      <alignment horizontal="center"/>
      <protection locked="0"/>
    </xf>
    <xf numFmtId="175" fontId="39" fillId="0" borderId="1" xfId="37" applyNumberFormat="1" applyFont="1" applyFill="1" applyBorder="1" applyAlignment="1" applyProtection="1">
      <alignment horizontal="right"/>
      <protection locked="0"/>
    </xf>
    <xf numFmtId="0" fontId="40" fillId="0" borderId="25" xfId="37" applyFont="1" applyFill="1" applyBorder="1" applyAlignment="1" applyProtection="1">
      <protection locked="0"/>
    </xf>
    <xf numFmtId="176" fontId="39" fillId="0" borderId="1" xfId="39" applyNumberFormat="1" applyFont="1" applyFill="1" applyBorder="1" applyAlignment="1" applyProtection="1">
      <protection locked="0"/>
    </xf>
    <xf numFmtId="0" fontId="38" fillId="0" borderId="0" xfId="39" applyFont="1" applyFill="1" applyBorder="1" applyAlignment="1" applyProtection="1">
      <alignment horizontal="right"/>
      <protection locked="0"/>
    </xf>
    <xf numFmtId="0" fontId="38" fillId="0" borderId="0" xfId="39" applyFont="1" applyFill="1" applyBorder="1" applyAlignment="1" applyProtection="1">
      <protection locked="0"/>
    </xf>
    <xf numFmtId="0" fontId="38" fillId="0" borderId="0" xfId="39" applyFont="1" applyFill="1" applyBorder="1" applyAlignment="1" applyProtection="1">
      <alignment horizontal="center"/>
      <protection locked="0"/>
    </xf>
    <xf numFmtId="176" fontId="38" fillId="0" borderId="0" xfId="39" applyNumberFormat="1" applyFont="1" applyFill="1" applyBorder="1" applyAlignment="1" applyProtection="1">
      <protection locked="0"/>
    </xf>
    <xf numFmtId="3" fontId="44" fillId="0" borderId="0" xfId="37" applyNumberFormat="1" applyFont="1" applyFill="1" applyAlignment="1" applyProtection="1">
      <protection locked="0"/>
    </xf>
    <xf numFmtId="173" fontId="40" fillId="0" borderId="0" xfId="37" applyNumberFormat="1" applyFont="1" applyFill="1" applyAlignment="1" applyProtection="1">
      <protection locked="0"/>
    </xf>
    <xf numFmtId="0" fontId="38" fillId="0" borderId="0" xfId="39" applyFont="1" applyFill="1" applyAlignment="1" applyProtection="1">
      <protection locked="0"/>
    </xf>
    <xf numFmtId="0" fontId="45" fillId="0" borderId="0" xfId="13" applyFont="1" applyAlignment="1">
      <alignment horizontal="centerContinuous"/>
    </xf>
    <xf numFmtId="0" fontId="38" fillId="0" borderId="0" xfId="13" applyFont="1" applyAlignment="1">
      <alignment horizontal="centerContinuous"/>
    </xf>
    <xf numFmtId="0" fontId="46" fillId="0" borderId="0" xfId="37" applyFont="1" applyAlignment="1">
      <alignment horizontal="left"/>
    </xf>
    <xf numFmtId="0" fontId="46" fillId="0" borderId="0" xfId="37" applyFont="1"/>
    <xf numFmtId="0" fontId="45" fillId="0" borderId="0" xfId="13" applyFont="1" applyAlignment="1">
      <alignment horizontal="center"/>
    </xf>
    <xf numFmtId="0" fontId="38" fillId="0" borderId="0" xfId="13" applyFont="1"/>
    <xf numFmtId="0" fontId="45" fillId="0" borderId="73" xfId="13" applyFont="1" applyBorder="1" applyAlignment="1">
      <alignment horizontal="center"/>
    </xf>
    <xf numFmtId="0" fontId="39" fillId="0" borderId="74" xfId="13" applyFont="1" applyBorder="1" applyAlignment="1">
      <alignment horizontal="center"/>
    </xf>
    <xf numFmtId="0" fontId="39" fillId="21" borderId="28" xfId="13" applyFont="1" applyFill="1" applyBorder="1" applyAlignment="1">
      <alignment horizontal="center"/>
    </xf>
    <xf numFmtId="0" fontId="45" fillId="0" borderId="50" xfId="13" applyFont="1" applyBorder="1"/>
    <xf numFmtId="0" fontId="39" fillId="0" borderId="60" xfId="13" applyFont="1" applyBorder="1" applyAlignment="1">
      <alignment horizontal="center"/>
    </xf>
    <xf numFmtId="166" fontId="39" fillId="0" borderId="60" xfId="13" applyNumberFormat="1" applyFont="1" applyBorder="1" applyAlignment="1">
      <alignment horizontal="center"/>
    </xf>
    <xf numFmtId="9" fontId="39" fillId="21" borderId="33" xfId="13" applyNumberFormat="1" applyFont="1" applyFill="1" applyBorder="1" applyAlignment="1">
      <alignment horizontal="center"/>
    </xf>
    <xf numFmtId="0" fontId="45" fillId="0" borderId="26" xfId="13" applyFont="1" applyBorder="1"/>
    <xf numFmtId="0" fontId="39" fillId="0" borderId="27" xfId="13" applyFont="1" applyBorder="1" applyAlignment="1">
      <alignment horizontal="center"/>
    </xf>
    <xf numFmtId="0" fontId="39" fillId="0" borderId="0" xfId="13" applyFont="1" applyBorder="1" applyAlignment="1">
      <alignment horizontal="center"/>
    </xf>
    <xf numFmtId="166" fontId="39" fillId="0" borderId="27" xfId="13" applyNumberFormat="1" applyFont="1" applyBorder="1" applyAlignment="1">
      <alignment horizontal="center"/>
    </xf>
    <xf numFmtId="9" fontId="39" fillId="0" borderId="27" xfId="13" applyNumberFormat="1" applyFont="1" applyFill="1" applyBorder="1" applyAlignment="1">
      <alignment horizontal="center"/>
    </xf>
    <xf numFmtId="0" fontId="46" fillId="0" borderId="0" xfId="37" applyFont="1" applyBorder="1" applyAlignment="1">
      <alignment horizontal="left"/>
    </xf>
    <xf numFmtId="0" fontId="39" fillId="0" borderId="13" xfId="13" applyFont="1" applyFill="1" applyBorder="1" applyAlignment="1">
      <alignment horizontal="center"/>
    </xf>
    <xf numFmtId="0" fontId="39" fillId="0" borderId="75" xfId="13" applyFont="1" applyBorder="1" applyAlignment="1">
      <alignment horizontal="center"/>
    </xf>
    <xf numFmtId="4" fontId="39" fillId="21" borderId="75" xfId="13" applyNumberFormat="1" applyFont="1" applyFill="1" applyBorder="1"/>
    <xf numFmtId="4" fontId="39" fillId="21" borderId="16" xfId="13" applyNumberFormat="1" applyFont="1" applyFill="1" applyBorder="1" applyAlignment="1">
      <alignment horizontal="right"/>
    </xf>
    <xf numFmtId="0" fontId="39" fillId="0" borderId="26" xfId="13" applyFont="1" applyFill="1" applyBorder="1" applyAlignment="1">
      <alignment horizontal="center"/>
    </xf>
    <xf numFmtId="4" fontId="39" fillId="0" borderId="0" xfId="13" applyNumberFormat="1" applyFont="1" applyFill="1" applyBorder="1"/>
    <xf numFmtId="4" fontId="39" fillId="0" borderId="27" xfId="13" applyNumberFormat="1" applyFont="1" applyFill="1" applyBorder="1"/>
    <xf numFmtId="4" fontId="39" fillId="0" borderId="27" xfId="13" applyNumberFormat="1" applyFont="1" applyFill="1" applyBorder="1" applyAlignment="1">
      <alignment horizontal="right"/>
    </xf>
    <xf numFmtId="0" fontId="39" fillId="21" borderId="13" xfId="13" applyFont="1" applyFill="1" applyBorder="1"/>
    <xf numFmtId="0" fontId="39" fillId="21" borderId="75" xfId="13" applyFont="1" applyFill="1" applyBorder="1" applyAlignment="1">
      <alignment horizontal="center"/>
    </xf>
    <xf numFmtId="4" fontId="39" fillId="21" borderId="16" xfId="13" applyNumberFormat="1" applyFont="1" applyFill="1" applyBorder="1"/>
    <xf numFmtId="0" fontId="46" fillId="0" borderId="0" xfId="40" applyFont="1"/>
    <xf numFmtId="4" fontId="46" fillId="0" borderId="0" xfId="40" applyNumberFormat="1" applyFont="1"/>
    <xf numFmtId="4" fontId="38" fillId="0" borderId="0" xfId="13" applyNumberFormat="1" applyFont="1"/>
    <xf numFmtId="4" fontId="38" fillId="0" borderId="0" xfId="13" applyNumberFormat="1" applyFont="1" applyFill="1"/>
    <xf numFmtId="0" fontId="46" fillId="0" borderId="0" xfId="37" applyFont="1" applyFill="1" applyAlignment="1">
      <alignment horizontal="left"/>
    </xf>
    <xf numFmtId="0" fontId="45" fillId="0" borderId="0" xfId="13" applyFont="1" applyAlignment="1">
      <alignment horizontal="center"/>
    </xf>
    <xf numFmtId="0" fontId="45" fillId="0" borderId="80" xfId="13" applyFont="1" applyBorder="1"/>
    <xf numFmtId="0" fontId="39" fillId="0" borderId="81" xfId="13" applyFont="1" applyBorder="1" applyAlignment="1">
      <alignment horizontal="center"/>
    </xf>
    <xf numFmtId="166" fontId="39" fillId="0" borderId="81" xfId="13" applyNumberFormat="1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14" fontId="31" fillId="0" borderId="1" xfId="0" applyNumberFormat="1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31" fillId="18" borderId="56" xfId="0" applyFont="1" applyFill="1" applyBorder="1" applyAlignment="1">
      <alignment horizontal="center"/>
    </xf>
    <xf numFmtId="0" fontId="31" fillId="18" borderId="52" xfId="0" applyFont="1" applyFill="1" applyBorder="1" applyAlignment="1">
      <alignment horizontal="center"/>
    </xf>
    <xf numFmtId="0" fontId="31" fillId="18" borderId="53" xfId="0" applyFont="1" applyFill="1" applyBorder="1" applyAlignment="1">
      <alignment horizontal="center"/>
    </xf>
    <xf numFmtId="0" fontId="38" fillId="21" borderId="67" xfId="38" applyFont="1" applyFill="1" applyBorder="1" applyAlignment="1">
      <alignment horizontal="center"/>
    </xf>
    <xf numFmtId="0" fontId="38" fillId="21" borderId="5" xfId="38" applyFont="1" applyFill="1" applyBorder="1" applyAlignment="1">
      <alignment horizontal="center"/>
    </xf>
    <xf numFmtId="0" fontId="41" fillId="0" borderId="63" xfId="37" applyFont="1" applyFill="1" applyBorder="1" applyAlignment="1" applyProtection="1">
      <alignment horizontal="center" vertical="center"/>
      <protection locked="0"/>
    </xf>
    <xf numFmtId="0" fontId="41" fillId="0" borderId="72" xfId="37" applyFont="1" applyFill="1" applyBorder="1" applyAlignment="1" applyProtection="1">
      <alignment horizontal="center" vertical="center"/>
      <protection locked="0"/>
    </xf>
    <xf numFmtId="0" fontId="41" fillId="0" borderId="70" xfId="37" applyFont="1" applyFill="1" applyBorder="1" applyAlignment="1" applyProtection="1">
      <alignment horizontal="center" vertical="center"/>
      <protection locked="0"/>
    </xf>
    <xf numFmtId="0" fontId="41" fillId="0" borderId="0" xfId="37" applyFont="1" applyFill="1" applyBorder="1" applyAlignment="1" applyProtection="1">
      <alignment horizontal="center" vertical="center"/>
      <protection locked="0"/>
    </xf>
    <xf numFmtId="0" fontId="42" fillId="0" borderId="1" xfId="39" applyFont="1" applyFill="1" applyBorder="1" applyAlignment="1" applyProtection="1">
      <alignment horizontal="left"/>
      <protection locked="0"/>
    </xf>
    <xf numFmtId="0" fontId="39" fillId="0" borderId="1" xfId="39" applyFont="1" applyFill="1" applyBorder="1" applyAlignment="1" applyProtection="1">
      <alignment horizontal="left"/>
      <protection locked="0"/>
    </xf>
    <xf numFmtId="0" fontId="39" fillId="0" borderId="1" xfId="37" applyFont="1" applyFill="1" applyBorder="1" applyAlignment="1" applyProtection="1">
      <alignment horizontal="left"/>
      <protection locked="0"/>
    </xf>
    <xf numFmtId="0" fontId="39" fillId="0" borderId="0" xfId="37" applyFont="1" applyFill="1" applyBorder="1" applyAlignment="1" applyProtection="1">
      <alignment horizontal="left"/>
      <protection locked="0"/>
    </xf>
    <xf numFmtId="0" fontId="39" fillId="0" borderId="0" xfId="36" applyFont="1" applyFill="1" applyBorder="1" applyAlignment="1" applyProtection="1">
      <alignment horizontal="center"/>
      <protection locked="0"/>
    </xf>
    <xf numFmtId="14" fontId="39" fillId="0" borderId="0" xfId="37" applyNumberFormat="1" applyFont="1" applyFill="1" applyBorder="1" applyAlignment="1" applyProtection="1">
      <alignment horizontal="left"/>
      <protection locked="0"/>
    </xf>
    <xf numFmtId="0" fontId="39" fillId="0" borderId="1" xfId="38" applyFont="1" applyFill="1" applyBorder="1" applyAlignment="1">
      <alignment horizontal="left"/>
    </xf>
    <xf numFmtId="0" fontId="38" fillId="0" borderId="62" xfId="37" applyFont="1" applyFill="1" applyBorder="1" applyAlignment="1" applyProtection="1">
      <alignment horizontal="center" vertical="center"/>
      <protection locked="0"/>
    </xf>
    <xf numFmtId="0" fontId="38" fillId="0" borderId="65" xfId="37" applyFont="1" applyFill="1" applyBorder="1" applyAlignment="1" applyProtection="1">
      <alignment horizontal="center" vertical="center"/>
      <protection locked="0"/>
    </xf>
    <xf numFmtId="0" fontId="38" fillId="0" borderId="71" xfId="37" applyFont="1" applyFill="1" applyBorder="1" applyAlignment="1" applyProtection="1">
      <alignment horizontal="center" vertical="center"/>
      <protection locked="0"/>
    </xf>
    <xf numFmtId="0" fontId="38" fillId="0" borderId="63" xfId="37" applyFont="1" applyFill="1" applyBorder="1" applyAlignment="1" applyProtection="1">
      <alignment horizontal="center" vertical="center" wrapText="1"/>
      <protection locked="0"/>
    </xf>
    <xf numFmtId="0" fontId="38" fillId="0" borderId="70" xfId="37" applyFont="1" applyFill="1" applyBorder="1" applyAlignment="1" applyProtection="1">
      <alignment horizontal="center" vertical="center"/>
      <protection locked="0"/>
    </xf>
    <xf numFmtId="0" fontId="42" fillId="20" borderId="67" xfId="38" applyFont="1" applyFill="1" applyBorder="1" applyAlignment="1">
      <alignment horizontal="center"/>
    </xf>
    <xf numFmtId="0" fontId="42" fillId="20" borderId="68" xfId="38" applyFont="1" applyFill="1" applyBorder="1" applyAlignment="1">
      <alignment horizontal="center"/>
    </xf>
    <xf numFmtId="0" fontId="42" fillId="20" borderId="5" xfId="38" applyFont="1" applyFill="1" applyBorder="1" applyAlignment="1">
      <alignment horizontal="center"/>
    </xf>
    <xf numFmtId="0" fontId="41" fillId="0" borderId="62" xfId="37" applyFont="1" applyFill="1" applyBorder="1" applyAlignment="1" applyProtection="1">
      <alignment horizontal="center" vertical="center"/>
      <protection locked="0"/>
    </xf>
    <xf numFmtId="0" fontId="41" fillId="0" borderId="65" xfId="37" applyFont="1" applyFill="1" applyBorder="1" applyAlignment="1" applyProtection="1">
      <alignment horizontal="center" vertical="center"/>
      <protection locked="0"/>
    </xf>
    <xf numFmtId="0" fontId="38" fillId="0" borderId="66" xfId="37" applyFont="1" applyFill="1" applyBorder="1" applyAlignment="1" applyProtection="1">
      <alignment horizontal="center" vertical="center"/>
      <protection locked="0"/>
    </xf>
    <xf numFmtId="0" fontId="38" fillId="0" borderId="69" xfId="37" applyFont="1" applyFill="1" applyBorder="1" applyAlignment="1" applyProtection="1">
      <alignment horizontal="center" vertical="center"/>
      <protection locked="0"/>
    </xf>
    <xf numFmtId="0" fontId="38" fillId="0" borderId="62" xfId="37" applyFont="1" applyFill="1" applyBorder="1" applyAlignment="1" applyProtection="1">
      <alignment horizontal="center" vertical="center" wrapText="1"/>
      <protection locked="0"/>
    </xf>
    <xf numFmtId="0" fontId="38" fillId="0" borderId="65" xfId="37" applyFont="1" applyFill="1" applyBorder="1" applyAlignment="1" applyProtection="1">
      <alignment horizontal="center" vertical="center" wrapText="1"/>
      <protection locked="0"/>
    </xf>
    <xf numFmtId="0" fontId="45" fillId="0" borderId="0" xfId="13" applyFont="1" applyAlignment="1">
      <alignment horizontal="center"/>
    </xf>
    <xf numFmtId="0" fontId="39" fillId="0" borderId="78" xfId="13" applyFont="1" applyBorder="1" applyAlignment="1">
      <alignment horizontal="center" vertical="center"/>
    </xf>
    <xf numFmtId="0" fontId="39" fillId="0" borderId="79" xfId="13" applyFont="1" applyBorder="1" applyAlignment="1">
      <alignment horizontal="center" vertical="center"/>
    </xf>
    <xf numFmtId="0" fontId="39" fillId="0" borderId="58" xfId="13" applyFont="1" applyBorder="1" applyAlignment="1">
      <alignment horizontal="center" vertical="center"/>
    </xf>
  </cellXfs>
  <cellStyles count="41">
    <cellStyle name="Comma 2" xfId="1"/>
    <cellStyle name="Comma 27 2" xfId="16"/>
    <cellStyle name="Comma 3" xfId="2"/>
    <cellStyle name="date 3" xfId="3"/>
    <cellStyle name="Excel Built-in Normal" xfId="4"/>
    <cellStyle name="Normal" xfId="0" builtinId="0"/>
    <cellStyle name="Normal 10" xfId="32"/>
    <cellStyle name="Normal 10 2" xfId="28"/>
    <cellStyle name="Normal 11" xfId="29"/>
    <cellStyle name="Normal 12" xfId="5"/>
    <cellStyle name="Normal 2" xfId="6"/>
    <cellStyle name="Normal 2 10" xfId="20"/>
    <cellStyle name="Normal 2 10 2" xfId="34"/>
    <cellStyle name="Normal 2 2" xfId="27"/>
    <cellStyle name="Normal 2 2 2" xfId="7"/>
    <cellStyle name="Normal 2 2 3" xfId="26"/>
    <cellStyle name="Normal 2 3" xfId="23"/>
    <cellStyle name="Normal 2 4 2 4" xfId="24"/>
    <cellStyle name="Normal 2 8" xfId="21"/>
    <cellStyle name="Normal 21" xfId="8"/>
    <cellStyle name="Normal 28 2" xfId="18"/>
    <cellStyle name="Normal 28 2 2" xfId="40"/>
    <cellStyle name="Normal 3" xfId="25"/>
    <cellStyle name="Normal 3 2" xfId="9"/>
    <cellStyle name="Normal 4" xfId="22"/>
    <cellStyle name="Normal 4 2" xfId="35"/>
    <cellStyle name="Normal 5" xfId="33"/>
    <cellStyle name="Normal 6" xfId="30"/>
    <cellStyle name="Normal 7" xfId="37"/>
    <cellStyle name="Normal 9" xfId="10"/>
    <cellStyle name="Normal 9 2" xfId="31"/>
    <cellStyle name="Normal_Bulgaria Schedule Overview (24.09.04)not send" xfId="36"/>
    <cellStyle name="Normal_Channel Split Jan to May 09" xfId="11"/>
    <cellStyle name="Normal_internet plan" xfId="39"/>
    <cellStyle name="Normal_MediaPlan- Toshiba-PS-040308" xfId="38"/>
    <cellStyle name="Percent" xfId="14" builtinId="5"/>
    <cellStyle name="Percent 2" xfId="12"/>
    <cellStyle name="Percent 27 2" xfId="17"/>
    <cellStyle name="Percent 3 5" xfId="19"/>
    <cellStyle name="Style 1" xfId="13"/>
    <cellStyle name="Стил 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8" name="Line 1">
          <a:extLst>
            <a:ext uri="{FF2B5EF4-FFF2-40B4-BE49-F238E27FC236}">
              <a16:creationId xmlns:a16="http://schemas.microsoft.com/office/drawing/2014/main" xmlns="" id="{00000000-0008-0000-0300-000010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9" name="Line 2">
          <a:extLst>
            <a:ext uri="{FF2B5EF4-FFF2-40B4-BE49-F238E27FC236}">
              <a16:creationId xmlns:a16="http://schemas.microsoft.com/office/drawing/2014/main" xmlns="" id="{00000000-0008-0000-0300-000011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0" name="Line 3">
          <a:extLst>
            <a:ext uri="{FF2B5EF4-FFF2-40B4-BE49-F238E27FC236}">
              <a16:creationId xmlns:a16="http://schemas.microsoft.com/office/drawing/2014/main" xmlns="" id="{00000000-0008-0000-0300-000012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1" name="Line 4">
          <a:extLst>
            <a:ext uri="{FF2B5EF4-FFF2-40B4-BE49-F238E27FC236}">
              <a16:creationId xmlns:a16="http://schemas.microsoft.com/office/drawing/2014/main" xmlns="" id="{00000000-0008-0000-0300-000013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2" name="Line 5">
          <a:extLst>
            <a:ext uri="{FF2B5EF4-FFF2-40B4-BE49-F238E27FC236}">
              <a16:creationId xmlns:a16="http://schemas.microsoft.com/office/drawing/2014/main" xmlns="" id="{00000000-0008-0000-0300-000014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3" name="Line 6">
          <a:extLst>
            <a:ext uri="{FF2B5EF4-FFF2-40B4-BE49-F238E27FC236}">
              <a16:creationId xmlns:a16="http://schemas.microsoft.com/office/drawing/2014/main" xmlns="" id="{00000000-0008-0000-0300-000015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4" name="Line 7">
          <a:extLst>
            <a:ext uri="{FF2B5EF4-FFF2-40B4-BE49-F238E27FC236}">
              <a16:creationId xmlns:a16="http://schemas.microsoft.com/office/drawing/2014/main" xmlns="" id="{00000000-0008-0000-0300-000016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28375" name="Line 8">
          <a:extLst>
            <a:ext uri="{FF2B5EF4-FFF2-40B4-BE49-F238E27FC236}">
              <a16:creationId xmlns:a16="http://schemas.microsoft.com/office/drawing/2014/main" xmlns="" id="{00000000-0008-0000-0300-0000177C0300}"/>
            </a:ext>
          </a:extLst>
        </xdr:cNvPr>
        <xdr:cNvSpPr>
          <a:spLocks noChangeShapeType="1"/>
        </xdr:cNvSpPr>
      </xdr:nvSpPr>
      <xdr:spPr bwMode="auto">
        <a:xfrm>
          <a:off x="48101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6" name="Line 9">
          <a:extLst>
            <a:ext uri="{FF2B5EF4-FFF2-40B4-BE49-F238E27FC236}">
              <a16:creationId xmlns:a16="http://schemas.microsoft.com/office/drawing/2014/main" xmlns="" id="{00000000-0008-0000-0300-000018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7" name="Line 10">
          <a:extLst>
            <a:ext uri="{FF2B5EF4-FFF2-40B4-BE49-F238E27FC236}">
              <a16:creationId xmlns:a16="http://schemas.microsoft.com/office/drawing/2014/main" xmlns="" id="{00000000-0008-0000-0300-000019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8" name="Line 11">
          <a:extLst>
            <a:ext uri="{FF2B5EF4-FFF2-40B4-BE49-F238E27FC236}">
              <a16:creationId xmlns:a16="http://schemas.microsoft.com/office/drawing/2014/main" xmlns="" id="{00000000-0008-0000-0300-00001A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9" name="Line 12">
          <a:extLst>
            <a:ext uri="{FF2B5EF4-FFF2-40B4-BE49-F238E27FC236}">
              <a16:creationId xmlns:a16="http://schemas.microsoft.com/office/drawing/2014/main" xmlns="" id="{00000000-0008-0000-0300-00001B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0" name="Line 13">
          <a:extLst>
            <a:ext uri="{FF2B5EF4-FFF2-40B4-BE49-F238E27FC236}">
              <a16:creationId xmlns:a16="http://schemas.microsoft.com/office/drawing/2014/main" xmlns="" id="{00000000-0008-0000-0300-00001C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1" name="Line 14">
          <a:extLst>
            <a:ext uri="{FF2B5EF4-FFF2-40B4-BE49-F238E27FC236}">
              <a16:creationId xmlns:a16="http://schemas.microsoft.com/office/drawing/2014/main" xmlns="" id="{00000000-0008-0000-0300-00001D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2" name="Line 15">
          <a:extLst>
            <a:ext uri="{FF2B5EF4-FFF2-40B4-BE49-F238E27FC236}">
              <a16:creationId xmlns:a16="http://schemas.microsoft.com/office/drawing/2014/main" xmlns="" id="{00000000-0008-0000-0300-00001E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3" name="Line 16">
          <a:extLst>
            <a:ext uri="{FF2B5EF4-FFF2-40B4-BE49-F238E27FC236}">
              <a16:creationId xmlns:a16="http://schemas.microsoft.com/office/drawing/2014/main" xmlns="" id="{00000000-0008-0000-0300-00001F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9"/>
  <sheetViews>
    <sheetView showGridLines="0" zoomScale="75" zoomScaleNormal="75" workbookViewId="0">
      <pane xSplit="1" topLeftCell="B1" activePane="topRight" state="frozen"/>
      <selection activeCell="I260" sqref="I260"/>
      <selection pane="topRight" activeCell="H37" sqref="H37"/>
    </sheetView>
  </sheetViews>
  <sheetFormatPr defaultColWidth="9.140625" defaultRowHeight="0" customHeight="1" zeroHeight="1" x14ac:dyDescent="0.15"/>
  <cols>
    <col min="1" max="1" width="5.140625" style="159" customWidth="1"/>
    <col min="2" max="2" width="21.5703125" style="159" customWidth="1"/>
    <col min="3" max="5" width="15.7109375" style="159" customWidth="1"/>
    <col min="6" max="6" width="15.7109375" style="159" hidden="1" customWidth="1"/>
    <col min="7" max="7" width="13.42578125" style="159" customWidth="1"/>
    <col min="8" max="8" width="10.140625" style="159" customWidth="1"/>
    <col min="9" max="9" width="13.42578125" style="159" customWidth="1"/>
    <col min="10" max="10" width="6.5703125" style="159" customWidth="1"/>
    <col min="11" max="12" width="15.7109375" style="159" customWidth="1"/>
    <col min="13" max="13" width="11.5703125" style="159" customWidth="1"/>
    <col min="14" max="17" width="15.7109375" style="159" customWidth="1"/>
    <col min="18" max="31" width="4.7109375" style="162" customWidth="1"/>
    <col min="32" max="32" width="4.7109375" style="158" customWidth="1"/>
    <col min="33" max="16384" width="9.140625" style="158"/>
  </cols>
  <sheetData>
    <row r="1" spans="1:31" s="160" customFormat="1" ht="20.100000000000001" customHeight="1" thickBot="1" x14ac:dyDescent="0.2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1" s="160" customFormat="1" ht="20.100000000000001" customHeight="1" x14ac:dyDescent="0.2">
      <c r="A2" s="159"/>
      <c r="B2" s="163" t="s">
        <v>5</v>
      </c>
      <c r="C2" s="307" t="s">
        <v>224</v>
      </c>
      <c r="D2" s="308"/>
      <c r="E2" s="164"/>
      <c r="F2" s="164"/>
      <c r="G2" s="164"/>
      <c r="H2" s="164"/>
      <c r="I2" s="164"/>
      <c r="J2" s="164"/>
      <c r="K2" s="164"/>
      <c r="L2" s="165"/>
      <c r="M2" s="164"/>
      <c r="N2" s="164"/>
      <c r="O2" s="165"/>
      <c r="P2" s="165"/>
      <c r="Q2" s="165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</row>
    <row r="3" spans="1:31" s="160" customFormat="1" ht="20.100000000000001" customHeight="1" x14ac:dyDescent="0.2">
      <c r="A3" s="159"/>
      <c r="B3" s="166" t="s">
        <v>6</v>
      </c>
      <c r="C3" s="309" t="s">
        <v>292</v>
      </c>
      <c r="D3" s="310"/>
      <c r="E3" s="164"/>
      <c r="F3" s="164"/>
      <c r="G3" s="164"/>
      <c r="H3" s="164"/>
      <c r="I3" s="164"/>
      <c r="J3" s="164"/>
      <c r="K3" s="164"/>
      <c r="L3" s="165"/>
      <c r="M3" s="164"/>
      <c r="N3" s="164"/>
      <c r="O3" s="165"/>
      <c r="P3" s="165"/>
      <c r="Q3" s="165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</row>
    <row r="4" spans="1:31" s="160" customFormat="1" ht="20.100000000000001" customHeight="1" x14ac:dyDescent="0.2">
      <c r="A4" s="159"/>
      <c r="B4" s="166" t="s">
        <v>7</v>
      </c>
      <c r="C4" s="311" t="s">
        <v>298</v>
      </c>
      <c r="D4" s="310"/>
      <c r="E4" s="167"/>
      <c r="F4" s="167"/>
      <c r="G4" s="164"/>
      <c r="H4" s="164"/>
      <c r="I4" s="164"/>
      <c r="J4" s="164"/>
      <c r="K4" s="164"/>
      <c r="L4" s="165"/>
      <c r="M4" s="164"/>
      <c r="N4" s="164"/>
      <c r="O4" s="165"/>
      <c r="P4" s="165"/>
      <c r="Q4" s="165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</row>
    <row r="5" spans="1:31" s="160" customFormat="1" ht="20.100000000000001" customHeight="1" thickBot="1" x14ac:dyDescent="0.25">
      <c r="A5" s="159"/>
      <c r="B5" s="168" t="s">
        <v>4</v>
      </c>
      <c r="C5" s="312" t="s">
        <v>288</v>
      </c>
      <c r="D5" s="313"/>
      <c r="E5" s="164"/>
      <c r="F5" s="164"/>
      <c r="G5" s="164"/>
      <c r="H5" s="164"/>
      <c r="I5" s="164"/>
      <c r="J5" s="164"/>
      <c r="K5" s="164"/>
      <c r="L5" s="165"/>
      <c r="M5" s="164"/>
      <c r="N5" s="164"/>
      <c r="O5" s="165"/>
      <c r="P5" s="165"/>
      <c r="Q5" s="165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</row>
    <row r="6" spans="1:31" s="160" customFormat="1" ht="20.100000000000001" customHeight="1" x14ac:dyDescent="0.2">
      <c r="A6" s="159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  <c r="M6" s="164"/>
      <c r="N6" s="164"/>
      <c r="O6" s="165"/>
      <c r="P6" s="165"/>
      <c r="Q6" s="165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</row>
    <row r="7" spans="1:31" s="160" customFormat="1" ht="20.100000000000001" customHeight="1" x14ac:dyDescent="0.2">
      <c r="A7" s="159"/>
      <c r="B7" s="164"/>
      <c r="C7" s="164"/>
      <c r="D7" s="164"/>
      <c r="E7" s="169"/>
      <c r="F7" s="169"/>
      <c r="G7" s="170"/>
      <c r="H7" s="171"/>
      <c r="I7" s="172"/>
      <c r="J7" s="172"/>
      <c r="K7" s="172"/>
      <c r="L7" s="173"/>
      <c r="M7" s="172"/>
      <c r="N7" s="172"/>
      <c r="O7" s="165"/>
      <c r="P7" s="174"/>
      <c r="Q7" s="17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</row>
    <row r="8" spans="1:31" ht="20.100000000000001" customHeight="1" thickBot="1" x14ac:dyDescent="0.2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5"/>
      <c r="M8" s="164"/>
      <c r="N8" s="164"/>
      <c r="O8" s="165"/>
      <c r="P8" s="165"/>
      <c r="Q8" s="165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</row>
    <row r="9" spans="1:31" ht="20.100000000000001" customHeight="1" thickBot="1" x14ac:dyDescent="0.25">
      <c r="B9" s="175"/>
      <c r="C9" s="175"/>
      <c r="D9" s="175"/>
      <c r="E9" s="175"/>
      <c r="F9" s="175"/>
      <c r="G9" s="175"/>
      <c r="H9" s="175"/>
      <c r="I9" s="176"/>
      <c r="J9" s="176"/>
      <c r="K9" s="176"/>
      <c r="L9" s="177"/>
      <c r="M9" s="176"/>
      <c r="N9" s="176"/>
      <c r="O9" s="177"/>
      <c r="P9" s="177"/>
      <c r="Q9" s="177"/>
      <c r="R9" s="314" t="s">
        <v>297</v>
      </c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6"/>
    </row>
    <row r="10" spans="1:31" ht="20.100000000000001" customHeight="1" x14ac:dyDescent="0.2">
      <c r="B10" s="178" t="s">
        <v>245</v>
      </c>
      <c r="C10" s="179" t="s">
        <v>225</v>
      </c>
      <c r="D10" s="179" t="s">
        <v>226</v>
      </c>
      <c r="E10" s="179" t="s">
        <v>227</v>
      </c>
      <c r="F10" s="179" t="s">
        <v>228</v>
      </c>
      <c r="G10" s="179" t="s">
        <v>2</v>
      </c>
      <c r="H10" s="179" t="s">
        <v>229</v>
      </c>
      <c r="I10" s="179" t="s">
        <v>230</v>
      </c>
      <c r="J10" s="179" t="s">
        <v>231</v>
      </c>
      <c r="K10" s="179" t="s">
        <v>232</v>
      </c>
      <c r="L10" s="180" t="s">
        <v>233</v>
      </c>
      <c r="M10" s="179" t="s">
        <v>234</v>
      </c>
      <c r="N10" s="179" t="s">
        <v>235</v>
      </c>
      <c r="O10" s="180" t="s">
        <v>236</v>
      </c>
      <c r="P10" s="180" t="s">
        <v>237</v>
      </c>
      <c r="Q10" s="181" t="s">
        <v>238</v>
      </c>
      <c r="R10" s="211">
        <v>15</v>
      </c>
      <c r="S10" s="211">
        <v>16</v>
      </c>
      <c r="T10" s="211">
        <v>17</v>
      </c>
      <c r="U10" s="211">
        <v>18</v>
      </c>
      <c r="V10" s="211">
        <v>19</v>
      </c>
      <c r="W10" s="211">
        <v>20</v>
      </c>
      <c r="X10" s="211">
        <v>21</v>
      </c>
      <c r="Y10" s="211">
        <v>22</v>
      </c>
      <c r="Z10" s="211">
        <v>23</v>
      </c>
      <c r="AA10" s="211">
        <v>24</v>
      </c>
      <c r="AB10" s="211">
        <v>25</v>
      </c>
      <c r="AC10" s="211">
        <v>26</v>
      </c>
      <c r="AD10" s="211">
        <v>27</v>
      </c>
      <c r="AE10" s="211">
        <v>28</v>
      </c>
    </row>
    <row r="11" spans="1:31" ht="20.100000000000001" customHeight="1" thickBot="1" x14ac:dyDescent="0.25">
      <c r="B11" s="182" t="s">
        <v>246</v>
      </c>
      <c r="C11" s="183"/>
      <c r="D11" s="183" t="s">
        <v>239</v>
      </c>
      <c r="E11" s="183" t="s">
        <v>239</v>
      </c>
      <c r="F11" s="183"/>
      <c r="G11" s="184"/>
      <c r="H11" s="183"/>
      <c r="I11" s="183"/>
      <c r="J11" s="185"/>
      <c r="K11" s="183" t="s">
        <v>240</v>
      </c>
      <c r="L11" s="186" t="s">
        <v>241</v>
      </c>
      <c r="M11" s="183"/>
      <c r="N11" s="183" t="s">
        <v>33</v>
      </c>
      <c r="O11" s="186" t="s">
        <v>240</v>
      </c>
      <c r="P11" s="186" t="s">
        <v>240</v>
      </c>
      <c r="Q11" s="187" t="s">
        <v>242</v>
      </c>
      <c r="R11" s="212" t="s">
        <v>220</v>
      </c>
      <c r="S11" s="213" t="s">
        <v>221</v>
      </c>
      <c r="T11" s="214" t="s">
        <v>222</v>
      </c>
      <c r="U11" s="213" t="s">
        <v>221</v>
      </c>
      <c r="V11" s="215" t="s">
        <v>223</v>
      </c>
      <c r="W11" s="215" t="s">
        <v>243</v>
      </c>
      <c r="X11" s="213" t="s">
        <v>243</v>
      </c>
      <c r="Y11" s="216" t="s">
        <v>220</v>
      </c>
      <c r="Z11" s="213" t="s">
        <v>221</v>
      </c>
      <c r="AA11" s="213" t="s">
        <v>222</v>
      </c>
      <c r="AB11" s="213" t="s">
        <v>221</v>
      </c>
      <c r="AC11" s="215" t="s">
        <v>223</v>
      </c>
      <c r="AD11" s="215" t="s">
        <v>243</v>
      </c>
      <c r="AE11" s="215" t="s">
        <v>243</v>
      </c>
    </row>
    <row r="12" spans="1:31" ht="20.100000000000001" customHeight="1" x14ac:dyDescent="0.2">
      <c r="B12" s="197" t="s">
        <v>291</v>
      </c>
      <c r="C12" s="202">
        <v>9000</v>
      </c>
      <c r="D12" s="198">
        <v>3</v>
      </c>
      <c r="E12" s="198">
        <v>131</v>
      </c>
      <c r="F12" s="199"/>
      <c r="G12" s="198" t="s">
        <v>247</v>
      </c>
      <c r="H12" s="198">
        <f>D12*E12</f>
        <v>393</v>
      </c>
      <c r="I12" s="198" t="s">
        <v>290</v>
      </c>
      <c r="J12" s="204">
        <f>SUM(R12:AE12)</f>
        <v>1</v>
      </c>
      <c r="K12" s="198">
        <f>H12*4.2</f>
        <v>1650.6000000000001</v>
      </c>
      <c r="L12" s="200">
        <f>K12</f>
        <v>1650.6000000000001</v>
      </c>
      <c r="M12" s="198" t="s">
        <v>244</v>
      </c>
      <c r="N12" s="201">
        <v>0.45</v>
      </c>
      <c r="O12" s="200">
        <f t="shared" ref="O12" si="0">J12*L12</f>
        <v>1650.6000000000001</v>
      </c>
      <c r="P12" s="200">
        <f t="shared" ref="P12" si="1">O12-O12*N12</f>
        <v>907.83</v>
      </c>
      <c r="Q12" s="205">
        <f t="shared" ref="Q12" si="2">P12/J12</f>
        <v>907.83</v>
      </c>
      <c r="R12" s="207"/>
      <c r="S12" s="208"/>
      <c r="T12" s="208"/>
      <c r="U12" s="208"/>
      <c r="V12" s="208">
        <v>1</v>
      </c>
      <c r="W12" s="209"/>
      <c r="X12" s="209"/>
      <c r="Y12" s="208"/>
      <c r="Z12" s="208"/>
      <c r="AA12" s="208"/>
      <c r="AB12" s="208"/>
      <c r="AC12" s="208"/>
      <c r="AD12" s="209"/>
      <c r="AE12" s="210"/>
    </row>
    <row r="13" spans="1:31" s="161" customFormat="1" ht="20.100000000000001" customHeight="1" thickBot="1" x14ac:dyDescent="0.25">
      <c r="A13" s="159"/>
      <c r="B13" s="188"/>
      <c r="C13" s="189"/>
      <c r="D13" s="189"/>
      <c r="E13" s="189"/>
      <c r="F13" s="189"/>
      <c r="G13" s="189"/>
      <c r="H13" s="189"/>
      <c r="I13" s="190"/>
      <c r="J13" s="206"/>
      <c r="K13" s="191"/>
      <c r="L13" s="192"/>
      <c r="M13" s="190"/>
      <c r="N13" s="190"/>
      <c r="O13" s="192">
        <f>SUM(O12:O12)</f>
        <v>1650.6000000000001</v>
      </c>
      <c r="P13" s="192">
        <f>SUM(P12:P12)</f>
        <v>907.83</v>
      </c>
      <c r="Q13" s="193"/>
      <c r="R13" s="196">
        <f t="shared" ref="R13:AE13" si="3">SUM(R12:R12)</f>
        <v>0</v>
      </c>
      <c r="S13" s="196">
        <f t="shared" si="3"/>
        <v>0</v>
      </c>
      <c r="T13" s="196">
        <f t="shared" si="3"/>
        <v>0</v>
      </c>
      <c r="U13" s="196">
        <f t="shared" si="3"/>
        <v>0</v>
      </c>
      <c r="V13" s="196">
        <f t="shared" si="3"/>
        <v>1</v>
      </c>
      <c r="W13" s="196">
        <f t="shared" si="3"/>
        <v>0</v>
      </c>
      <c r="X13" s="196">
        <f t="shared" si="3"/>
        <v>0</v>
      </c>
      <c r="Y13" s="196">
        <f t="shared" si="3"/>
        <v>0</v>
      </c>
      <c r="Z13" s="196">
        <f t="shared" si="3"/>
        <v>0</v>
      </c>
      <c r="AA13" s="196">
        <f t="shared" si="3"/>
        <v>0</v>
      </c>
      <c r="AB13" s="196">
        <f t="shared" si="3"/>
        <v>0</v>
      </c>
      <c r="AC13" s="196">
        <f t="shared" si="3"/>
        <v>0</v>
      </c>
      <c r="AD13" s="196">
        <f t="shared" si="3"/>
        <v>0</v>
      </c>
      <c r="AE13" s="203">
        <f t="shared" si="3"/>
        <v>0</v>
      </c>
    </row>
    <row r="14" spans="1:31" s="161" customFormat="1" ht="20.100000000000001" customHeight="1" x14ac:dyDescent="0.2">
      <c r="A14" s="159"/>
      <c r="B14" s="169"/>
      <c r="C14" s="169"/>
      <c r="D14" s="169"/>
      <c r="E14" s="169"/>
      <c r="F14" s="169"/>
      <c r="G14" s="170"/>
      <c r="H14" s="171"/>
      <c r="I14" s="172"/>
      <c r="J14" s="172"/>
      <c r="K14" s="172"/>
      <c r="L14" s="173"/>
      <c r="M14" s="172"/>
      <c r="N14" s="172"/>
      <c r="O14" s="194" t="s">
        <v>250</v>
      </c>
      <c r="P14" s="174">
        <f>P13</f>
        <v>907.83</v>
      </c>
      <c r="Q14" s="17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</row>
    <row r="15" spans="1:31" s="161" customFormat="1" ht="20.100000000000001" customHeight="1" x14ac:dyDescent="0.2">
      <c r="A15" s="159"/>
      <c r="B15" s="169"/>
      <c r="C15" s="169"/>
      <c r="D15" s="169"/>
      <c r="E15" s="169"/>
      <c r="F15" s="169"/>
      <c r="G15" s="170"/>
      <c r="H15" s="171"/>
      <c r="I15" s="172"/>
      <c r="J15" s="195"/>
      <c r="K15" s="172"/>
      <c r="L15" s="173"/>
      <c r="M15" s="172"/>
      <c r="N15" s="172"/>
      <c r="O15" s="194" t="s">
        <v>248</v>
      </c>
      <c r="P15" s="174">
        <f>P14*20%</f>
        <v>181.56600000000003</v>
      </c>
      <c r="Q15" s="17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</row>
    <row r="16" spans="1:31" ht="20.100000000000001" customHeight="1" x14ac:dyDescent="0.2">
      <c r="B16" s="169"/>
      <c r="C16" s="169"/>
      <c r="D16" s="169"/>
      <c r="E16" s="169"/>
      <c r="F16" s="169"/>
      <c r="G16" s="170"/>
      <c r="H16" s="171"/>
      <c r="I16" s="172"/>
      <c r="J16" s="172"/>
      <c r="K16" s="172"/>
      <c r="L16" s="173"/>
      <c r="M16" s="172"/>
      <c r="N16" s="172"/>
      <c r="O16" s="194" t="s">
        <v>249</v>
      </c>
      <c r="P16" s="174">
        <f>P14+P15</f>
        <v>1089.3960000000002</v>
      </c>
      <c r="Q16" s="17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</row>
    <row r="17" spans="1:31" ht="20.100000000000001" customHeight="1" x14ac:dyDescent="0.2">
      <c r="B17" s="175"/>
      <c r="C17" s="175"/>
      <c r="D17" s="175"/>
      <c r="E17" s="175"/>
      <c r="F17" s="175"/>
      <c r="G17" s="175"/>
      <c r="H17" s="175"/>
      <c r="I17" s="176"/>
      <c r="J17" s="176"/>
      <c r="K17" s="176"/>
      <c r="L17" s="177"/>
      <c r="M17" s="176"/>
      <c r="N17" s="176"/>
      <c r="O17" s="177"/>
      <c r="P17" s="177"/>
      <c r="Q17" s="177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</row>
    <row r="18" spans="1:31" ht="20.100000000000001" customHeight="1" x14ac:dyDescent="0.2">
      <c r="B18" s="164"/>
      <c r="C18" s="164"/>
      <c r="D18" s="164"/>
      <c r="E18" s="169"/>
      <c r="F18" s="169"/>
      <c r="G18" s="170"/>
      <c r="H18" s="171"/>
      <c r="I18" s="172"/>
      <c r="J18" s="172"/>
      <c r="K18" s="172"/>
      <c r="L18" s="173"/>
      <c r="M18" s="172"/>
      <c r="N18" s="172"/>
      <c r="O18" s="165"/>
      <c r="P18" s="174"/>
      <c r="Q18" s="17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</row>
    <row r="19" spans="1:31" ht="15" customHeight="1" x14ac:dyDescent="0.2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5"/>
      <c r="M19" s="164"/>
      <c r="N19" s="164"/>
      <c r="O19" s="165"/>
      <c r="P19" s="165"/>
      <c r="Q19" s="165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</row>
    <row r="20" spans="1:31" ht="13.5" customHeight="1" x14ac:dyDescent="0.2"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M20" s="164"/>
      <c r="N20" s="164"/>
      <c r="O20" s="165"/>
      <c r="P20" s="165"/>
      <c r="Q20" s="165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</row>
    <row r="21" spans="1:31" ht="12" customHeight="1" x14ac:dyDescent="0.2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</row>
    <row r="22" spans="1:31" ht="12" customHeight="1" x14ac:dyDescent="0.2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</row>
    <row r="23" spans="1:31" ht="12" customHeight="1" x14ac:dyDescent="0.2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</row>
    <row r="24" spans="1:31" ht="12" customHeight="1" x14ac:dyDescent="0.2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</row>
    <row r="25" spans="1:31" ht="12" customHeight="1" x14ac:dyDescent="0.2"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</row>
    <row r="26" spans="1:31" ht="12" customHeight="1" x14ac:dyDescent="0.2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</row>
    <row r="27" spans="1:31" s="161" customFormat="1" ht="12" customHeight="1" x14ac:dyDescent="0.15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ht="12" customHeight="1" x14ac:dyDescent="0.15"/>
    <row r="29" spans="1:31" ht="10.5" x14ac:dyDescent="0.15"/>
    <row r="30" spans="1:31" ht="14.25" customHeight="1" x14ac:dyDescent="0.15"/>
    <row r="31" spans="1:31" ht="14.25" customHeight="1" x14ac:dyDescent="0.15"/>
    <row r="32" spans="1:31" ht="10.5" x14ac:dyDescent="0.15"/>
    <row r="33" spans="1:31" ht="10.5" x14ac:dyDescent="0.15"/>
    <row r="34" spans="1:31" ht="10.5" x14ac:dyDescent="0.15"/>
    <row r="35" spans="1:31" ht="10.5" x14ac:dyDescent="0.15"/>
    <row r="36" spans="1:31" ht="10.5" x14ac:dyDescent="0.15"/>
    <row r="37" spans="1:31" ht="10.5" x14ac:dyDescent="0.15"/>
    <row r="38" spans="1:31" ht="10.5" x14ac:dyDescent="0.15"/>
    <row r="39" spans="1:31" ht="10.5" x14ac:dyDescent="0.15"/>
    <row r="40" spans="1:31" ht="10.5" x14ac:dyDescent="0.15"/>
    <row r="41" spans="1:31" ht="10.5" x14ac:dyDescent="0.15"/>
    <row r="42" spans="1:31" ht="10.5" x14ac:dyDescent="0.15"/>
    <row r="43" spans="1:31" ht="10.5" x14ac:dyDescent="0.15"/>
    <row r="44" spans="1:31" ht="10.5" x14ac:dyDescent="0.15"/>
    <row r="45" spans="1:31" s="161" customFormat="1" ht="10.5" x14ac:dyDescent="0.15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</row>
    <row r="46" spans="1:31" s="161" customFormat="1" ht="10.5" x14ac:dyDescent="0.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</row>
    <row r="47" spans="1:31" s="161" customFormat="1" ht="10.5" x14ac:dyDescent="0.15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</row>
    <row r="48" spans="1:31" s="161" customFormat="1" ht="10.5" x14ac:dyDescent="0.15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</row>
    <row r="49" spans="1:31" s="161" customFormat="1" ht="10.5" x14ac:dyDescent="0.1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</row>
    <row r="50" spans="1:31" ht="10.5" x14ac:dyDescent="0.15"/>
    <row r="51" spans="1:31" ht="10.5" x14ac:dyDescent="0.15"/>
    <row r="52" spans="1:31" ht="10.5" x14ac:dyDescent="0.15"/>
    <row r="53" spans="1:31" ht="10.5" x14ac:dyDescent="0.15"/>
    <row r="54" spans="1:31" ht="10.5" x14ac:dyDescent="0.15"/>
    <row r="55" spans="1:31" ht="10.5" x14ac:dyDescent="0.15"/>
    <row r="56" spans="1:31" ht="10.5" x14ac:dyDescent="0.15"/>
    <row r="57" spans="1:31" ht="10.5" x14ac:dyDescent="0.15"/>
    <row r="58" spans="1:31" ht="10.5" x14ac:dyDescent="0.15"/>
    <row r="59" spans="1:31" ht="10.5" x14ac:dyDescent="0.15"/>
    <row r="60" spans="1:31" ht="10.5" x14ac:dyDescent="0.15"/>
    <row r="61" spans="1:31" ht="10.5" x14ac:dyDescent="0.15"/>
    <row r="62" spans="1:31" ht="10.5" x14ac:dyDescent="0.15"/>
    <row r="63" spans="1:31" ht="10.5" x14ac:dyDescent="0.15"/>
    <row r="64" spans="1:31" ht="10.5" x14ac:dyDescent="0.15"/>
    <row r="65" spans="1:31" ht="10.5" x14ac:dyDescent="0.15"/>
    <row r="66" spans="1:31" ht="10.5" x14ac:dyDescent="0.15"/>
    <row r="67" spans="1:31" ht="10.5" x14ac:dyDescent="0.15"/>
    <row r="68" spans="1:31" ht="10.5" x14ac:dyDescent="0.15"/>
    <row r="69" spans="1:31" ht="10.5" x14ac:dyDescent="0.15"/>
    <row r="70" spans="1:31" ht="10.5" x14ac:dyDescent="0.15"/>
    <row r="71" spans="1:31" ht="10.5" x14ac:dyDescent="0.15"/>
    <row r="72" spans="1:31" ht="10.5" x14ac:dyDescent="0.15"/>
    <row r="73" spans="1:31" s="161" customFormat="1" ht="10.5" x14ac:dyDescent="0.15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</row>
    <row r="74" spans="1:31" ht="10.5" x14ac:dyDescent="0.15"/>
    <row r="75" spans="1:31" ht="10.5" x14ac:dyDescent="0.15"/>
    <row r="76" spans="1:31" ht="10.5" x14ac:dyDescent="0.15"/>
    <row r="77" spans="1:31" ht="10.5" x14ac:dyDescent="0.15"/>
    <row r="78" spans="1:31" ht="10.5" x14ac:dyDescent="0.15"/>
    <row r="79" spans="1:31" ht="14.25" customHeight="1" x14ac:dyDescent="0.15"/>
    <row r="80" spans="1:31" ht="14.25" customHeight="1" x14ac:dyDescent="0.15"/>
    <row r="81" spans="1:31" ht="10.5" x14ac:dyDescent="0.15"/>
    <row r="82" spans="1:31" ht="10.5" x14ac:dyDescent="0.15"/>
    <row r="83" spans="1:31" ht="10.5" x14ac:dyDescent="0.15"/>
    <row r="84" spans="1:31" ht="10.5" x14ac:dyDescent="0.15"/>
    <row r="85" spans="1:31" ht="10.5" x14ac:dyDescent="0.15"/>
    <row r="86" spans="1:31" ht="10.5" x14ac:dyDescent="0.15"/>
    <row r="87" spans="1:31" ht="10.5" x14ac:dyDescent="0.15"/>
    <row r="88" spans="1:31" ht="10.5" x14ac:dyDescent="0.15"/>
    <row r="89" spans="1:31" ht="10.5" x14ac:dyDescent="0.15"/>
    <row r="90" spans="1:31" ht="10.5" x14ac:dyDescent="0.15"/>
    <row r="91" spans="1:31" ht="10.5" x14ac:dyDescent="0.15"/>
    <row r="92" spans="1:31" ht="10.5" x14ac:dyDescent="0.15"/>
    <row r="93" spans="1:31" ht="10.5" x14ac:dyDescent="0.15"/>
    <row r="94" spans="1:31" ht="10.5" hidden="1" x14ac:dyDescent="0.15"/>
    <row r="95" spans="1:31" ht="10.5" hidden="1" x14ac:dyDescent="0.15"/>
    <row r="96" spans="1:31" s="161" customFormat="1" ht="10.5" x14ac:dyDescent="0.15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</row>
    <row r="97" spans="1:31" s="161" customFormat="1" ht="10.5" hidden="1" x14ac:dyDescent="0.15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</row>
    <row r="98" spans="1:31" s="161" customFormat="1" ht="10.5" x14ac:dyDescent="0.15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</row>
    <row r="99" spans="1:31" ht="10.5" hidden="1" x14ac:dyDescent="0.15"/>
    <row r="100" spans="1:31" ht="10.5" hidden="1" x14ac:dyDescent="0.15"/>
    <row r="101" spans="1:31" ht="12" hidden="1" customHeight="1" x14ac:dyDescent="0.15"/>
    <row r="102" spans="1:31" ht="12" hidden="1" customHeight="1" x14ac:dyDescent="0.15"/>
    <row r="103" spans="1:31" ht="12" hidden="1" customHeight="1" x14ac:dyDescent="0.15"/>
    <row r="104" spans="1:31" ht="12" hidden="1" customHeight="1" x14ac:dyDescent="0.15"/>
    <row r="105" spans="1:31" ht="12" hidden="1" customHeight="1" x14ac:dyDescent="0.15"/>
    <row r="106" spans="1:31" ht="12" customHeight="1" x14ac:dyDescent="0.15"/>
    <row r="107" spans="1:31" ht="10.5" x14ac:dyDescent="0.15"/>
    <row r="108" spans="1:31" ht="10.5" hidden="1" x14ac:dyDescent="0.15"/>
    <row r="109" spans="1:31" ht="10.5" hidden="1" x14ac:dyDescent="0.15"/>
    <row r="110" spans="1:31" ht="10.5" hidden="1" x14ac:dyDescent="0.15"/>
    <row r="111" spans="1:31" ht="10.5" hidden="1" x14ac:dyDescent="0.15"/>
    <row r="112" spans="1:31" ht="10.5" hidden="1" x14ac:dyDescent="0.15"/>
    <row r="113" spans="1:31" ht="10.5" x14ac:dyDescent="0.15"/>
    <row r="114" spans="1:31" ht="14.25" customHeight="1" x14ac:dyDescent="0.15"/>
    <row r="115" spans="1:31" ht="14.25" hidden="1" customHeight="1" x14ac:dyDescent="0.15"/>
    <row r="116" spans="1:31" ht="10.5" x14ac:dyDescent="0.15"/>
    <row r="117" spans="1:31" ht="10.5" x14ac:dyDescent="0.15"/>
    <row r="118" spans="1:31" ht="10.5" hidden="1" x14ac:dyDescent="0.15"/>
    <row r="119" spans="1:31" ht="10.5" hidden="1" x14ac:dyDescent="0.15"/>
    <row r="120" spans="1:31" ht="10.5" hidden="1" x14ac:dyDescent="0.15"/>
    <row r="121" spans="1:31" ht="10.5" hidden="1" x14ac:dyDescent="0.15"/>
    <row r="122" spans="1:31" ht="10.5" x14ac:dyDescent="0.15"/>
    <row r="123" spans="1:31" ht="10.5" x14ac:dyDescent="0.15"/>
    <row r="124" spans="1:31" ht="10.5" hidden="1" x14ac:dyDescent="0.15"/>
    <row r="125" spans="1:31" ht="10.5" hidden="1" x14ac:dyDescent="0.15"/>
    <row r="126" spans="1:31" s="161" customFormat="1" ht="10.5" x14ac:dyDescent="0.15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1:31" ht="10.5" hidden="1" x14ac:dyDescent="0.15"/>
    <row r="128" spans="1:31" ht="13.5" hidden="1" customHeight="1" x14ac:dyDescent="0.15"/>
    <row r="129" ht="10.5" hidden="1" x14ac:dyDescent="0.15"/>
    <row r="130" ht="10.5" hidden="1" x14ac:dyDescent="0.15"/>
    <row r="131" ht="10.5" hidden="1" x14ac:dyDescent="0.15"/>
    <row r="132" ht="10.5" hidden="1" x14ac:dyDescent="0.15"/>
    <row r="133" ht="10.5" hidden="1" x14ac:dyDescent="0.15"/>
    <row r="134" ht="10.5" hidden="1" x14ac:dyDescent="0.15"/>
    <row r="135" ht="10.5" x14ac:dyDescent="0.15"/>
    <row r="136" ht="10.5" x14ac:dyDescent="0.15"/>
    <row r="137" ht="10.5" hidden="1" x14ac:dyDescent="0.15"/>
    <row r="138" ht="10.5" hidden="1" x14ac:dyDescent="0.15"/>
    <row r="139" ht="10.5" hidden="1" x14ac:dyDescent="0.15"/>
    <row r="140" ht="10.5" hidden="1" x14ac:dyDescent="0.15"/>
    <row r="141" ht="10.5" hidden="1" x14ac:dyDescent="0.15"/>
    <row r="142" ht="10.5" hidden="1" x14ac:dyDescent="0.15"/>
    <row r="143" ht="10.5" x14ac:dyDescent="0.15"/>
    <row r="144" ht="14.25" customHeight="1" x14ac:dyDescent="0.15"/>
    <row r="145" ht="10.5" hidden="1" x14ac:dyDescent="0.15"/>
    <row r="146" ht="10.5" hidden="1" x14ac:dyDescent="0.15"/>
    <row r="147" ht="10.5" hidden="1" x14ac:dyDescent="0.15"/>
    <row r="148" ht="10.5" x14ac:dyDescent="0.15"/>
    <row r="149" ht="10.5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customHeight="1" x14ac:dyDescent="0.15"/>
    <row r="155" ht="13.5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spans="1:31" ht="13.5" hidden="1" customHeight="1" x14ac:dyDescent="0.15"/>
    <row r="162" spans="1:31" ht="13.5" hidden="1" customHeight="1" x14ac:dyDescent="0.15"/>
    <row r="163" spans="1:31" ht="13.5" hidden="1" customHeight="1" x14ac:dyDescent="0.15"/>
    <row r="164" spans="1:31" ht="13.5" hidden="1" customHeight="1" x14ac:dyDescent="0.15"/>
    <row r="165" spans="1:31" ht="13.5" hidden="1" customHeight="1" x14ac:dyDescent="0.15"/>
    <row r="166" spans="1:31" ht="13.5" hidden="1" customHeight="1" x14ac:dyDescent="0.15"/>
    <row r="167" spans="1:31" ht="13.5" hidden="1" customHeight="1" x14ac:dyDescent="0.15"/>
    <row r="168" spans="1:31" ht="13.5" hidden="1" customHeight="1" x14ac:dyDescent="0.15"/>
    <row r="169" spans="1:31" ht="13.5" hidden="1" customHeight="1" x14ac:dyDescent="0.15"/>
    <row r="170" spans="1:31" ht="13.5" hidden="1" customHeight="1" x14ac:dyDescent="0.15"/>
    <row r="171" spans="1:31" ht="13.5" hidden="1" customHeight="1" x14ac:dyDescent="0.15"/>
    <row r="172" spans="1:31" ht="13.5" hidden="1" customHeight="1" x14ac:dyDescent="0.15"/>
    <row r="173" spans="1:31" s="161" customFormat="1" ht="13.5" customHeight="1" x14ac:dyDescent="0.1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</row>
    <row r="174" spans="1:31" s="161" customFormat="1" ht="13.5" customHeight="1" x14ac:dyDescent="0.15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</row>
    <row r="175" spans="1:31" ht="13.5" hidden="1" customHeight="1" x14ac:dyDescent="0.15"/>
    <row r="176" spans="1:31" ht="13.5" hidden="1" customHeight="1" x14ac:dyDescent="0.15"/>
    <row r="177" spans="1:31" ht="13.5" hidden="1" customHeight="1" x14ac:dyDescent="0.15"/>
    <row r="178" spans="1:31" ht="10.5" x14ac:dyDescent="0.15"/>
    <row r="179" spans="1:31" ht="14.25" customHeight="1" x14ac:dyDescent="0.15"/>
    <row r="180" spans="1:31" ht="14.25" hidden="1" customHeight="1" x14ac:dyDescent="0.15"/>
    <row r="181" spans="1:31" ht="14.25" customHeight="1" x14ac:dyDescent="0.15"/>
    <row r="182" spans="1:31" ht="10.5" x14ac:dyDescent="0.15"/>
    <row r="183" spans="1:31" ht="13.5" hidden="1" customHeight="1" x14ac:dyDescent="0.15"/>
    <row r="184" spans="1:31" ht="13.5" hidden="1" customHeight="1" x14ac:dyDescent="0.15"/>
    <row r="185" spans="1:31" ht="13.5" hidden="1" customHeight="1" x14ac:dyDescent="0.15"/>
    <row r="186" spans="1:31" ht="13.5" hidden="1" customHeight="1" x14ac:dyDescent="0.15"/>
    <row r="187" spans="1:31" ht="13.5" hidden="1" customHeight="1" x14ac:dyDescent="0.15"/>
    <row r="188" spans="1:31" ht="13.5" hidden="1" customHeight="1" x14ac:dyDescent="0.15"/>
    <row r="189" spans="1:31" s="161" customFormat="1" ht="13.5" customHeight="1" x14ac:dyDescent="0.15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</row>
    <row r="190" spans="1:31" s="161" customFormat="1" ht="13.5" customHeight="1" x14ac:dyDescent="0.15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</row>
    <row r="191" spans="1:31" ht="13.5" hidden="1" customHeight="1" x14ac:dyDescent="0.15"/>
    <row r="192" spans="1:31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customHeight="1" x14ac:dyDescent="0.15"/>
    <row r="202" ht="13.5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spans="1:31" ht="13.5" hidden="1" customHeight="1" x14ac:dyDescent="0.15"/>
    <row r="210" spans="1:31" ht="13.5" hidden="1" customHeight="1" x14ac:dyDescent="0.15"/>
    <row r="211" spans="1:31" ht="10.5" x14ac:dyDescent="0.15"/>
    <row r="212" spans="1:31" ht="14.25" customHeight="1" x14ac:dyDescent="0.15"/>
    <row r="213" spans="1:31" ht="14.25" hidden="1" customHeight="1" x14ac:dyDescent="0.15"/>
    <row r="214" spans="1:31" ht="14.25" customHeight="1" x14ac:dyDescent="0.15"/>
    <row r="215" spans="1:31" ht="10.5" x14ac:dyDescent="0.15"/>
    <row r="216" spans="1:31" ht="13.5" hidden="1" customHeight="1" x14ac:dyDescent="0.15"/>
    <row r="217" spans="1:31" ht="13.5" hidden="1" customHeight="1" x14ac:dyDescent="0.15"/>
    <row r="218" spans="1:31" ht="13.5" hidden="1" customHeight="1" x14ac:dyDescent="0.15"/>
    <row r="219" spans="1:31" ht="13.5" hidden="1" customHeight="1" x14ac:dyDescent="0.15"/>
    <row r="220" spans="1:31" ht="13.5" hidden="1" customHeight="1" x14ac:dyDescent="0.15"/>
    <row r="221" spans="1:31" ht="13.5" customHeight="1" x14ac:dyDescent="0.15"/>
    <row r="222" spans="1:31" s="161" customFormat="1" ht="13.5" customHeight="1" x14ac:dyDescent="0.15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</row>
    <row r="223" spans="1:31" ht="13.5" hidden="1" customHeight="1" x14ac:dyDescent="0.15"/>
    <row r="224" spans="1:31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customHeight="1" x14ac:dyDescent="0.15"/>
    <row r="234" ht="13.5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spans="1:31" ht="13.5" hidden="1" customHeight="1" x14ac:dyDescent="0.15"/>
    <row r="242" spans="1:31" ht="13.5" hidden="1" customHeight="1" x14ac:dyDescent="0.15"/>
    <row r="243" spans="1:31" ht="13.5" hidden="1" customHeight="1" x14ac:dyDescent="0.15"/>
    <row r="244" spans="1:31" ht="10.5" x14ac:dyDescent="0.15"/>
    <row r="245" spans="1:31" ht="14.25" customHeight="1" x14ac:dyDescent="0.15"/>
    <row r="246" spans="1:31" ht="14.25" hidden="1" customHeight="1" x14ac:dyDescent="0.15"/>
    <row r="247" spans="1:31" ht="14.25" customHeight="1" x14ac:dyDescent="0.15"/>
    <row r="248" spans="1:31" ht="10.5" x14ac:dyDescent="0.15"/>
    <row r="249" spans="1:31" ht="10.5" hidden="1" x14ac:dyDescent="0.15"/>
    <row r="250" spans="1:31" ht="10.5" hidden="1" x14ac:dyDescent="0.15"/>
    <row r="251" spans="1:31" ht="10.5" hidden="1" x14ac:dyDescent="0.15"/>
    <row r="252" spans="1:31" ht="10.5" hidden="1" x14ac:dyDescent="0.15"/>
    <row r="253" spans="1:31" ht="10.5" hidden="1" x14ac:dyDescent="0.15"/>
    <row r="254" spans="1:31" ht="10.5" x14ac:dyDescent="0.15"/>
    <row r="255" spans="1:31" s="161" customFormat="1" ht="10.5" x14ac:dyDescent="0.15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</row>
    <row r="256" spans="1:31" ht="10.5" hidden="1" x14ac:dyDescent="0.15"/>
    <row r="257" ht="10.5" hidden="1" x14ac:dyDescent="0.15"/>
    <row r="258" ht="10.5" hidden="1" x14ac:dyDescent="0.15"/>
    <row r="259" ht="10.5" hidden="1" x14ac:dyDescent="0.15"/>
    <row r="260" ht="12" hidden="1" customHeight="1" x14ac:dyDescent="0.15"/>
    <row r="261" ht="12" hidden="1" customHeight="1" x14ac:dyDescent="0.15"/>
    <row r="262" ht="12" hidden="1" customHeight="1" x14ac:dyDescent="0.15"/>
    <row r="263" ht="10.5" hidden="1" x14ac:dyDescent="0.15"/>
    <row r="264" ht="10.5" hidden="1" x14ac:dyDescent="0.15"/>
    <row r="265" ht="10.5" hidden="1" x14ac:dyDescent="0.15"/>
    <row r="266" ht="10.5" x14ac:dyDescent="0.15"/>
    <row r="267" ht="10.5" x14ac:dyDescent="0.15"/>
    <row r="268" ht="10.5" hidden="1" x14ac:dyDescent="0.15"/>
    <row r="269" ht="10.5" hidden="1" x14ac:dyDescent="0.15"/>
    <row r="270" ht="10.5" hidden="1" x14ac:dyDescent="0.15"/>
    <row r="271" ht="10.5" hidden="1" x14ac:dyDescent="0.15"/>
    <row r="272" ht="10.5" hidden="1" x14ac:dyDescent="0.15"/>
    <row r="273" ht="10.5" hidden="1" x14ac:dyDescent="0.15"/>
    <row r="274" ht="10.5" hidden="1" x14ac:dyDescent="0.15"/>
    <row r="275" ht="10.5" hidden="1" x14ac:dyDescent="0.15"/>
    <row r="276" ht="10.5" hidden="1" x14ac:dyDescent="0.15"/>
    <row r="277" ht="10.5" x14ac:dyDescent="0.15"/>
    <row r="278" ht="14.25" customHeight="1" x14ac:dyDescent="0.15"/>
    <row r="279" ht="14.25" hidden="1" customHeight="1" x14ac:dyDescent="0.15"/>
    <row r="280" ht="14.25" customHeight="1" x14ac:dyDescent="0.15"/>
    <row r="281" ht="10.5" x14ac:dyDescent="0.15"/>
    <row r="282" ht="10.5" hidden="1" x14ac:dyDescent="0.15"/>
    <row r="283" ht="10.5" hidden="1" x14ac:dyDescent="0.15"/>
    <row r="284" ht="10.5" hidden="1" x14ac:dyDescent="0.15"/>
    <row r="285" ht="10.5" hidden="1" x14ac:dyDescent="0.15"/>
    <row r="286" ht="10.5" x14ac:dyDescent="0.15"/>
    <row r="287" ht="10.5" x14ac:dyDescent="0.15"/>
    <row r="288" ht="10.5" hidden="1" x14ac:dyDescent="0.15"/>
    <row r="289" ht="10.5" hidden="1" x14ac:dyDescent="0.15"/>
    <row r="290" ht="10.5" hidden="1" x14ac:dyDescent="0.15"/>
    <row r="291" ht="10.5" hidden="1" x14ac:dyDescent="0.15"/>
    <row r="292" ht="10.5" hidden="1" x14ac:dyDescent="0.15"/>
    <row r="293" ht="12" hidden="1" customHeight="1" x14ac:dyDescent="0.15"/>
    <row r="294" ht="12" hidden="1" customHeight="1" x14ac:dyDescent="0.15"/>
    <row r="295" ht="12" hidden="1" customHeight="1" x14ac:dyDescent="0.15"/>
    <row r="296" ht="10.5" hidden="1" x14ac:dyDescent="0.15"/>
    <row r="297" ht="10.5" hidden="1" x14ac:dyDescent="0.15"/>
    <row r="298" ht="10.5" x14ac:dyDescent="0.15"/>
    <row r="299" ht="10.5" x14ac:dyDescent="0.15"/>
    <row r="300" ht="10.5" hidden="1" x14ac:dyDescent="0.15"/>
    <row r="301" ht="10.5" hidden="1" x14ac:dyDescent="0.15"/>
    <row r="302" ht="10.5" hidden="1" x14ac:dyDescent="0.15"/>
    <row r="303" ht="10.5" hidden="1" x14ac:dyDescent="0.15"/>
    <row r="304" ht="10.5" hidden="1" x14ac:dyDescent="0.15"/>
    <row r="305" spans="1:31" ht="10.5" hidden="1" x14ac:dyDescent="0.15"/>
    <row r="306" spans="1:31" ht="10.5" hidden="1" x14ac:dyDescent="0.15"/>
    <row r="307" spans="1:31" ht="10.5" hidden="1" x14ac:dyDescent="0.15"/>
    <row r="308" spans="1:31" ht="10.5" hidden="1" x14ac:dyDescent="0.15"/>
    <row r="309" spans="1:31" ht="10.5" hidden="1" x14ac:dyDescent="0.15"/>
    <row r="310" spans="1:31" ht="10.5" x14ac:dyDescent="0.15"/>
    <row r="311" spans="1:31" ht="14.25" hidden="1" customHeight="1" x14ac:dyDescent="0.15"/>
    <row r="312" spans="1:31" ht="14.25" customHeight="1" x14ac:dyDescent="0.15"/>
    <row r="313" spans="1:31" ht="10.5" x14ac:dyDescent="0.15"/>
    <row r="314" spans="1:31" ht="10.5" x14ac:dyDescent="0.15"/>
    <row r="315" spans="1:31" ht="13.5" hidden="1" customHeight="1" x14ac:dyDescent="0.15"/>
    <row r="316" spans="1:31" ht="13.5" hidden="1" customHeight="1" x14ac:dyDescent="0.15"/>
    <row r="317" spans="1:31" ht="13.5" customHeight="1" x14ac:dyDescent="0.15"/>
    <row r="318" spans="1:31" s="161" customFormat="1" ht="13.5" customHeight="1" x14ac:dyDescent="0.15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</row>
    <row r="319" spans="1:31" ht="13.5" hidden="1" customHeight="1" x14ac:dyDescent="0.15"/>
    <row r="320" spans="1:31" ht="13.5" hidden="1" customHeight="1" x14ac:dyDescent="0.15"/>
    <row r="321" ht="13.5" hidden="1" customHeight="1" x14ac:dyDescent="0.15"/>
    <row r="322" ht="13.5" hidden="1" customHeight="1" x14ac:dyDescent="0.15"/>
    <row r="323" ht="13.5" hidden="1" customHeight="1" x14ac:dyDescent="0.15"/>
    <row r="324" ht="13.5" hidden="1" customHeight="1" x14ac:dyDescent="0.15"/>
    <row r="325" ht="13.5" hidden="1" customHeight="1" x14ac:dyDescent="0.15"/>
    <row r="326" ht="13.5" hidden="1" customHeight="1" x14ac:dyDescent="0.15"/>
    <row r="327" ht="13.5" hidden="1" customHeight="1" x14ac:dyDescent="0.15"/>
    <row r="328" ht="13.5" hidden="1" customHeight="1" x14ac:dyDescent="0.15"/>
    <row r="329" ht="13.5" hidden="1" customHeight="1" x14ac:dyDescent="0.15"/>
    <row r="330" ht="13.5" hidden="1" customHeight="1" x14ac:dyDescent="0.15"/>
    <row r="331" ht="13.5" hidden="1" customHeight="1" x14ac:dyDescent="0.15"/>
    <row r="332" ht="13.5" hidden="1" customHeight="1" x14ac:dyDescent="0.15"/>
    <row r="333" ht="13.5" hidden="1" customHeight="1" x14ac:dyDescent="0.15"/>
    <row r="334" ht="13.5" hidden="1" customHeight="1" x14ac:dyDescent="0.15"/>
    <row r="335" ht="10.5" x14ac:dyDescent="0.15"/>
    <row r="336" ht="14.25" customHeight="1" x14ac:dyDescent="0.15"/>
    <row r="337" ht="14.25" hidden="1" customHeight="1" thickBot="1" x14ac:dyDescent="0.2"/>
    <row r="338" ht="10.5" x14ac:dyDescent="0.15"/>
    <row r="339" ht="10.5" x14ac:dyDescent="0.15"/>
    <row r="340" ht="13.5" hidden="1" customHeight="1" x14ac:dyDescent="0.15"/>
    <row r="341" ht="13.5" hidden="1" customHeight="1" x14ac:dyDescent="0.15"/>
    <row r="342" ht="13.5" hidden="1" customHeight="1" x14ac:dyDescent="0.15"/>
    <row r="343" ht="13.5" hidden="1" customHeight="1" x14ac:dyDescent="0.15"/>
    <row r="344" ht="13.5" hidden="1" customHeight="1" x14ac:dyDescent="0.15"/>
    <row r="345" ht="13.5" hidden="1" customHeight="1" x14ac:dyDescent="0.15"/>
    <row r="346" ht="13.5" hidden="1" customHeight="1" x14ac:dyDescent="0.15"/>
    <row r="347" ht="13.5" hidden="1" customHeight="1" x14ac:dyDescent="0.15"/>
    <row r="348" ht="13.5" hidden="1" customHeight="1" x14ac:dyDescent="0.15"/>
    <row r="349" ht="13.5" hidden="1" customHeight="1" x14ac:dyDescent="0.15"/>
    <row r="350" ht="13.5" hidden="1" customHeight="1" x14ac:dyDescent="0.15"/>
    <row r="351" ht="13.5" hidden="1" customHeight="1" x14ac:dyDescent="0.15"/>
    <row r="352" ht="13.5" customHeight="1" x14ac:dyDescent="0.15"/>
    <row r="353" spans="1:31" s="161" customFormat="1" ht="13.5" customHeight="1" x14ac:dyDescent="0.15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</row>
    <row r="354" spans="1:31" ht="13.5" hidden="1" customHeight="1" x14ac:dyDescent="0.15"/>
    <row r="355" spans="1:31" ht="13.5" hidden="1" customHeight="1" x14ac:dyDescent="0.15"/>
    <row r="356" spans="1:31" ht="13.5" hidden="1" customHeight="1" x14ac:dyDescent="0.15"/>
    <row r="357" spans="1:31" ht="13.5" hidden="1" customHeight="1" x14ac:dyDescent="0.15"/>
    <row r="358" spans="1:31" ht="13.5" hidden="1" customHeight="1" x14ac:dyDescent="0.15"/>
    <row r="359" spans="1:31" ht="13.5" hidden="1" customHeight="1" x14ac:dyDescent="0.15"/>
    <row r="360" spans="1:31" ht="10.5" x14ac:dyDescent="0.15"/>
    <row r="361" spans="1:31" ht="14.25" customHeight="1" x14ac:dyDescent="0.15"/>
    <row r="362" spans="1:31" ht="14.25" hidden="1" customHeight="1" x14ac:dyDescent="0.15"/>
    <row r="363" spans="1:31" ht="10.5" x14ac:dyDescent="0.15"/>
    <row r="364" spans="1:31" ht="10.5" x14ac:dyDescent="0.15"/>
    <row r="365" spans="1:31" ht="10.5" hidden="1" x14ac:dyDescent="0.15"/>
    <row r="366" spans="1:31" ht="10.5" hidden="1" x14ac:dyDescent="0.15"/>
    <row r="367" spans="1:31" ht="10.5" hidden="1" x14ac:dyDescent="0.15"/>
    <row r="368" spans="1:31" ht="10.5" hidden="1" x14ac:dyDescent="0.15"/>
    <row r="369" ht="10.5" hidden="1" x14ac:dyDescent="0.15"/>
    <row r="370" ht="10.5" hidden="1" x14ac:dyDescent="0.15"/>
    <row r="371" ht="10.5" hidden="1" x14ac:dyDescent="0.15"/>
    <row r="372" ht="10.5" hidden="1" x14ac:dyDescent="0.15"/>
    <row r="373" ht="10.5" x14ac:dyDescent="0.15"/>
    <row r="374" ht="10.5" hidden="1" x14ac:dyDescent="0.15"/>
    <row r="375" ht="10.5" hidden="1" x14ac:dyDescent="0.15"/>
    <row r="376" ht="10.5" hidden="1" x14ac:dyDescent="0.15"/>
    <row r="377" ht="10.5" hidden="1" x14ac:dyDescent="0.15"/>
    <row r="378" ht="10.5" hidden="1" x14ac:dyDescent="0.15"/>
    <row r="379" ht="10.5" hidden="1" x14ac:dyDescent="0.15"/>
    <row r="380" ht="10.5" hidden="1" x14ac:dyDescent="0.15"/>
    <row r="381" ht="12" hidden="1" customHeight="1" x14ac:dyDescent="0.15"/>
    <row r="382" ht="12" hidden="1" customHeight="1" x14ac:dyDescent="0.15"/>
    <row r="383" ht="10.5" hidden="1" x14ac:dyDescent="0.15"/>
    <row r="384" ht="10.5" hidden="1" x14ac:dyDescent="0.15"/>
    <row r="385" spans="1:31" ht="10.5" x14ac:dyDescent="0.15"/>
    <row r="386" spans="1:31" ht="14.25" customHeight="1" x14ac:dyDescent="0.15"/>
    <row r="387" spans="1:31" ht="10.5" x14ac:dyDescent="0.15"/>
    <row r="388" spans="1:31" ht="10.5" x14ac:dyDescent="0.15"/>
    <row r="389" spans="1:31" ht="10.5" x14ac:dyDescent="0.15"/>
    <row r="390" spans="1:31" ht="10.5" x14ac:dyDescent="0.15"/>
    <row r="391" spans="1:31" ht="10.5" x14ac:dyDescent="0.15"/>
    <row r="392" spans="1:31" ht="10.5" x14ac:dyDescent="0.15"/>
    <row r="393" spans="1:31" ht="10.5" x14ac:dyDescent="0.15"/>
    <row r="394" spans="1:31" ht="10.5" x14ac:dyDescent="0.15"/>
    <row r="395" spans="1:31" ht="10.5" x14ac:dyDescent="0.15"/>
    <row r="396" spans="1:31" ht="10.5" x14ac:dyDescent="0.15"/>
    <row r="397" spans="1:31" ht="10.5" x14ac:dyDescent="0.15"/>
    <row r="398" spans="1:31" ht="10.5" x14ac:dyDescent="0.15"/>
    <row r="399" spans="1:31" ht="10.5" x14ac:dyDescent="0.15"/>
    <row r="400" spans="1:31" ht="10.5" x14ac:dyDescent="0.15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</row>
    <row r="401" spans="1:31" ht="10.5" x14ac:dyDescent="0.15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</row>
    <row r="402" spans="1:31" ht="10.5" x14ac:dyDescent="0.15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</row>
    <row r="403" spans="1:31" ht="10.5" x14ac:dyDescent="0.15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</row>
    <row r="404" spans="1:31" ht="10.5" x14ac:dyDescent="0.15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</row>
    <row r="405" spans="1:31" ht="10.5" x14ac:dyDescent="0.15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</row>
    <row r="406" spans="1:31" ht="10.5" x14ac:dyDescent="0.15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</row>
    <row r="407" spans="1:31" ht="10.5" x14ac:dyDescent="0.15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</row>
    <row r="408" spans="1:31" ht="10.5" x14ac:dyDescent="0.15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</row>
    <row r="409" spans="1:31" ht="10.5" x14ac:dyDescent="0.15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</row>
    <row r="410" spans="1:31" ht="10.5" x14ac:dyDescent="0.15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</row>
    <row r="411" spans="1:31" ht="10.5" x14ac:dyDescent="0.15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</row>
    <row r="412" spans="1:31" ht="10.5" x14ac:dyDescent="0.15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</row>
    <row r="413" spans="1:31" ht="10.5" x14ac:dyDescent="0.15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</row>
    <row r="414" spans="1:31" ht="10.5" x14ac:dyDescent="0.15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</row>
    <row r="415" spans="1:31" ht="10.5" x14ac:dyDescent="0.15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</row>
    <row r="416" spans="1:31" ht="10.5" x14ac:dyDescent="0.15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</row>
    <row r="417" spans="1:31" ht="10.5" x14ac:dyDescent="0.15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</row>
    <row r="418" spans="1:31" ht="10.5" hidden="1" x14ac:dyDescent="0.15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</row>
    <row r="419" spans="1:31" ht="10.5" hidden="1" x14ac:dyDescent="0.15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</row>
    <row r="420" spans="1:31" ht="10.5" hidden="1" x14ac:dyDescent="0.15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</row>
    <row r="421" spans="1:31" ht="10.5" hidden="1" x14ac:dyDescent="0.15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</row>
    <row r="422" spans="1:31" ht="10.5" hidden="1" x14ac:dyDescent="0.15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</row>
    <row r="423" spans="1:31" ht="10.5" hidden="1" x14ac:dyDescent="0.15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</row>
    <row r="424" spans="1:31" ht="10.5" x14ac:dyDescent="0.15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</row>
    <row r="425" spans="1:31" ht="10.5" x14ac:dyDescent="0.15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</row>
    <row r="426" spans="1:31" ht="10.5" x14ac:dyDescent="0.15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</row>
    <row r="427" spans="1:31" ht="10.5" x14ac:dyDescent="0.15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</row>
    <row r="428" spans="1:31" ht="10.5" x14ac:dyDescent="0.15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</row>
    <row r="429" spans="1:31" ht="10.5" x14ac:dyDescent="0.15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</row>
    <row r="430" spans="1:31" ht="10.5" x14ac:dyDescent="0.15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</row>
    <row r="431" spans="1:31" ht="10.5" x14ac:dyDescent="0.15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</row>
    <row r="432" spans="1:31" ht="10.5" x14ac:dyDescent="0.15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</row>
    <row r="433" spans="1:31" ht="10.5" x14ac:dyDescent="0.15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</row>
    <row r="434" spans="1:31" ht="10.5" x14ac:dyDescent="0.15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</row>
    <row r="435" spans="1:31" ht="10.5" x14ac:dyDescent="0.15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</row>
    <row r="436" spans="1:31" ht="10.5" x14ac:dyDescent="0.15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</row>
    <row r="437" spans="1:31" ht="10.5" x14ac:dyDescent="0.15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</row>
    <row r="438" spans="1:31" ht="10.5" x14ac:dyDescent="0.15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</row>
    <row r="439" spans="1:31" ht="10.5" x14ac:dyDescent="0.15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</row>
    <row r="440" spans="1:31" ht="10.5" x14ac:dyDescent="0.15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</row>
    <row r="441" spans="1:31" ht="10.5" x14ac:dyDescent="0.15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</row>
    <row r="442" spans="1:31" ht="10.5" x14ac:dyDescent="0.15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</row>
    <row r="443" spans="1:31" ht="10.5" x14ac:dyDescent="0.15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</row>
    <row r="444" spans="1:31" ht="10.5" x14ac:dyDescent="0.15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</row>
    <row r="445" spans="1:31" ht="10.5" x14ac:dyDescent="0.15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</row>
    <row r="446" spans="1:31" ht="10.5" x14ac:dyDescent="0.15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</row>
    <row r="447" spans="1:31" ht="13.5" customHeight="1" x14ac:dyDescent="0.15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</row>
    <row r="448" spans="1:31" ht="13.5" customHeight="1" x14ac:dyDescent="0.15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</row>
    <row r="449" spans="1:31" ht="13.5" customHeight="1" x14ac:dyDescent="0.15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</row>
    <row r="450" spans="1:31" ht="13.5" customHeight="1" x14ac:dyDescent="0.15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</row>
    <row r="451" spans="1:31" ht="13.5" customHeight="1" x14ac:dyDescent="0.15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  <c r="AD451" s="158"/>
      <c r="AE451" s="158"/>
    </row>
    <row r="452" spans="1:31" ht="13.5" customHeight="1" x14ac:dyDescent="0.15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  <c r="AD452" s="158"/>
      <c r="AE452" s="158"/>
    </row>
    <row r="453" spans="1:31" ht="13.5" customHeight="1" x14ac:dyDescent="0.15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  <c r="AD453" s="158"/>
      <c r="AE453" s="158"/>
    </row>
    <row r="454" spans="1:31" ht="13.5" customHeight="1" x14ac:dyDescent="0.15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</row>
    <row r="455" spans="1:31" ht="13.5" customHeight="1" x14ac:dyDescent="0.15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  <c r="AD455" s="158"/>
      <c r="AE455" s="158"/>
    </row>
    <row r="456" spans="1:31" ht="13.5" customHeight="1" x14ac:dyDescent="0.15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</row>
    <row r="457" spans="1:31" ht="13.5" customHeight="1" x14ac:dyDescent="0.15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</row>
    <row r="458" spans="1:31" ht="13.5" customHeight="1" x14ac:dyDescent="0.15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</row>
    <row r="459" spans="1:31" ht="13.5" customHeight="1" x14ac:dyDescent="0.15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</row>
    <row r="460" spans="1:31" ht="13.5" customHeight="1" x14ac:dyDescent="0.15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</row>
    <row r="461" spans="1:31" ht="13.5" customHeight="1" x14ac:dyDescent="0.15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</row>
    <row r="462" spans="1:31" ht="13.5" customHeight="1" x14ac:dyDescent="0.15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</row>
    <row r="463" spans="1:31" ht="13.5" customHeight="1" x14ac:dyDescent="0.15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</row>
    <row r="464" spans="1:31" ht="13.5" customHeight="1" x14ac:dyDescent="0.15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</row>
    <row r="465" spans="1:31" ht="13.5" customHeight="1" x14ac:dyDescent="0.15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  <c r="AE465" s="158"/>
    </row>
    <row r="466" spans="1:31" ht="13.5" customHeight="1" x14ac:dyDescent="0.15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  <c r="AD466" s="158"/>
      <c r="AE466" s="158"/>
    </row>
    <row r="467" spans="1:31" ht="13.5" customHeight="1" x14ac:dyDescent="0.15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  <c r="AD467" s="158"/>
      <c r="AE467" s="158"/>
    </row>
    <row r="468" spans="1:31" ht="13.5" customHeight="1" x14ac:dyDescent="0.15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  <c r="AD468" s="158"/>
      <c r="AE468" s="158"/>
    </row>
    <row r="469" spans="1:31" ht="13.5" customHeight="1" x14ac:dyDescent="0.15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  <c r="AD469" s="158"/>
      <c r="AE469" s="158"/>
    </row>
    <row r="470" spans="1:31" ht="13.5" customHeight="1" x14ac:dyDescent="0.15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  <c r="AD470" s="158"/>
      <c r="AE470" s="158"/>
    </row>
    <row r="471" spans="1:31" ht="13.5" customHeight="1" x14ac:dyDescent="0.15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  <c r="AD471" s="158"/>
      <c r="AE471" s="158"/>
    </row>
    <row r="472" spans="1:31" ht="13.5" customHeight="1" x14ac:dyDescent="0.15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  <c r="AD472" s="158"/>
      <c r="AE472" s="158"/>
    </row>
    <row r="473" spans="1:31" ht="13.5" customHeight="1" x14ac:dyDescent="0.15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  <c r="AE473" s="158"/>
    </row>
    <row r="474" spans="1:31" ht="13.5" customHeight="1" x14ac:dyDescent="0.15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</row>
    <row r="475" spans="1:31" ht="13.5" customHeight="1" x14ac:dyDescent="0.15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</row>
    <row r="476" spans="1:31" ht="13.5" customHeight="1" x14ac:dyDescent="0.15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</row>
    <row r="477" spans="1:31" ht="13.5" customHeight="1" x14ac:dyDescent="0.15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  <c r="AE477" s="158"/>
    </row>
    <row r="478" spans="1:31" ht="13.5" customHeight="1" x14ac:dyDescent="0.15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</row>
    <row r="479" spans="1:31" ht="13.5" customHeight="1" x14ac:dyDescent="0.15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</row>
    <row r="480" spans="1:31" ht="13.5" customHeight="1" x14ac:dyDescent="0.15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</row>
    <row r="481" spans="1:31" ht="13.5" customHeight="1" x14ac:dyDescent="0.15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</row>
    <row r="482" spans="1:31" ht="13.5" customHeight="1" x14ac:dyDescent="0.15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  <c r="AD482" s="158"/>
      <c r="AE482" s="158"/>
    </row>
    <row r="483" spans="1:31" ht="13.5" customHeight="1" x14ac:dyDescent="0.15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  <c r="AD483" s="158"/>
      <c r="AE483" s="158"/>
    </row>
    <row r="484" spans="1:31" ht="13.5" customHeight="1" x14ac:dyDescent="0.15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  <c r="AD484" s="158"/>
      <c r="AE484" s="158"/>
    </row>
    <row r="485" spans="1:31" ht="13.5" customHeight="1" x14ac:dyDescent="0.15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  <c r="AD485" s="158"/>
      <c r="AE485" s="158"/>
    </row>
    <row r="486" spans="1:31" ht="13.5" customHeight="1" x14ac:dyDescent="0.15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  <c r="AD486" s="158"/>
      <c r="AE486" s="158"/>
    </row>
    <row r="487" spans="1:31" ht="13.5" customHeight="1" x14ac:dyDescent="0.15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  <c r="AD487" s="158"/>
      <c r="AE487" s="158"/>
    </row>
    <row r="488" spans="1:31" ht="13.5" customHeight="1" x14ac:dyDescent="0.15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</row>
    <row r="489" spans="1:31" ht="13.5" customHeight="1" x14ac:dyDescent="0.15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  <c r="AD489" s="158"/>
      <c r="AE489" s="158"/>
    </row>
    <row r="490" spans="1:31" ht="13.5" customHeight="1" x14ac:dyDescent="0.15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  <c r="AD490" s="158"/>
      <c r="AE490" s="158"/>
    </row>
    <row r="491" spans="1:31" ht="13.5" customHeight="1" x14ac:dyDescent="0.15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  <c r="AD491" s="158"/>
      <c r="AE491" s="158"/>
    </row>
    <row r="492" spans="1:31" ht="13.5" customHeight="1" x14ac:dyDescent="0.15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</row>
    <row r="493" spans="1:31" ht="13.5" customHeight="1" x14ac:dyDescent="0.15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</row>
    <row r="494" spans="1:31" ht="13.5" customHeight="1" x14ac:dyDescent="0.15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</row>
    <row r="495" spans="1:31" ht="13.5" customHeight="1" x14ac:dyDescent="0.15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</row>
    <row r="496" spans="1:31" ht="13.5" customHeight="1" x14ac:dyDescent="0.15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</row>
    <row r="497" spans="1:31" ht="13.5" customHeight="1" x14ac:dyDescent="0.15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</row>
    <row r="498" spans="1:31" ht="13.5" customHeight="1" x14ac:dyDescent="0.15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</row>
    <row r="499" spans="1:31" ht="13.5" customHeight="1" x14ac:dyDescent="0.15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</row>
    <row r="500" spans="1:31" ht="13.5" customHeight="1" x14ac:dyDescent="0.15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</row>
    <row r="501" spans="1:31" ht="13.5" customHeight="1" x14ac:dyDescent="0.15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  <c r="AD501" s="158"/>
      <c r="AE501" s="158"/>
    </row>
    <row r="502" spans="1:31" ht="13.5" customHeight="1" x14ac:dyDescent="0.15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  <c r="AE502" s="158"/>
    </row>
    <row r="503" spans="1:31" ht="13.5" customHeight="1" x14ac:dyDescent="0.15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  <c r="AD503" s="158"/>
      <c r="AE503" s="158"/>
    </row>
    <row r="504" spans="1:31" ht="13.5" customHeight="1" x14ac:dyDescent="0.15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</row>
    <row r="505" spans="1:31" ht="13.5" customHeight="1" x14ac:dyDescent="0.15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  <c r="AD505" s="158"/>
      <c r="AE505" s="158"/>
    </row>
    <row r="506" spans="1:31" ht="13.5" customHeight="1" x14ac:dyDescent="0.15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  <c r="AD506" s="158"/>
      <c r="AE506" s="158"/>
    </row>
    <row r="507" spans="1:31" ht="13.5" customHeight="1" x14ac:dyDescent="0.15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  <c r="AD507" s="158"/>
      <c r="AE507" s="158"/>
    </row>
    <row r="508" spans="1:31" ht="13.5" customHeight="1" x14ac:dyDescent="0.15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</row>
    <row r="509" spans="1:31" ht="13.5" customHeight="1" x14ac:dyDescent="0.15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  <c r="AD509" s="158"/>
      <c r="AE509" s="158"/>
    </row>
    <row r="510" spans="1:31" ht="13.5" customHeight="1" x14ac:dyDescent="0.15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</row>
    <row r="511" spans="1:31" ht="13.5" customHeight="1" x14ac:dyDescent="0.15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</row>
    <row r="512" spans="1:31" ht="13.5" customHeight="1" x14ac:dyDescent="0.15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</row>
    <row r="513" spans="1:31" ht="13.5" customHeight="1" x14ac:dyDescent="0.15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  <c r="AE513" s="158"/>
    </row>
    <row r="514" spans="1:31" ht="13.5" customHeight="1" x14ac:dyDescent="0.15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</row>
    <row r="515" spans="1:31" ht="13.5" customHeight="1" x14ac:dyDescent="0.15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</row>
    <row r="516" spans="1:31" ht="13.5" customHeight="1" x14ac:dyDescent="0.15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</row>
    <row r="517" spans="1:31" ht="13.5" customHeight="1" x14ac:dyDescent="0.15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</row>
    <row r="518" spans="1:31" ht="13.5" customHeight="1" x14ac:dyDescent="0.15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</row>
    <row r="519" spans="1:31" ht="13.5" customHeight="1" x14ac:dyDescent="0.15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</row>
    <row r="520" spans="1:31" ht="13.5" customHeight="1" x14ac:dyDescent="0.15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</row>
    <row r="521" spans="1:31" ht="13.5" customHeight="1" x14ac:dyDescent="0.15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</row>
    <row r="522" spans="1:31" ht="13.5" customHeight="1" x14ac:dyDescent="0.15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</row>
    <row r="523" spans="1:31" ht="13.5" customHeight="1" x14ac:dyDescent="0.15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</row>
    <row r="524" spans="1:31" ht="13.5" customHeight="1" x14ac:dyDescent="0.15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</row>
    <row r="525" spans="1:31" ht="13.5" customHeight="1" x14ac:dyDescent="0.15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</row>
    <row r="526" spans="1:31" ht="13.5" customHeight="1" x14ac:dyDescent="0.15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</row>
    <row r="527" spans="1:31" ht="13.5" customHeight="1" x14ac:dyDescent="0.15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</row>
    <row r="528" spans="1:31" ht="13.5" customHeight="1" x14ac:dyDescent="0.15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</row>
    <row r="529" spans="1:31" ht="13.5" customHeight="1" x14ac:dyDescent="0.15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</row>
    <row r="530" spans="1:31" ht="13.5" customHeight="1" x14ac:dyDescent="0.15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</row>
    <row r="531" spans="1:31" ht="13.5" customHeight="1" x14ac:dyDescent="0.15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</row>
    <row r="532" spans="1:31" ht="13.5" customHeight="1" x14ac:dyDescent="0.15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</row>
    <row r="533" spans="1:31" ht="13.5" customHeight="1" x14ac:dyDescent="0.15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</row>
    <row r="534" spans="1:31" ht="13.5" customHeight="1" x14ac:dyDescent="0.15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</row>
    <row r="535" spans="1:31" ht="13.5" customHeight="1" x14ac:dyDescent="0.15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</row>
    <row r="536" spans="1:31" ht="13.5" customHeight="1" x14ac:dyDescent="0.15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</row>
    <row r="537" spans="1:31" ht="13.5" customHeight="1" x14ac:dyDescent="0.15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</row>
    <row r="538" spans="1:31" ht="13.5" customHeight="1" x14ac:dyDescent="0.15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</row>
    <row r="539" spans="1:31" ht="13.5" customHeight="1" x14ac:dyDescent="0.15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</row>
    <row r="540" spans="1:31" ht="13.5" customHeight="1" x14ac:dyDescent="0.15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</row>
    <row r="541" spans="1:31" ht="13.5" customHeight="1" x14ac:dyDescent="0.15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</row>
    <row r="542" spans="1:31" ht="13.5" customHeight="1" x14ac:dyDescent="0.15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</row>
    <row r="543" spans="1:31" ht="13.5" customHeight="1" x14ac:dyDescent="0.15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</row>
    <row r="544" spans="1:31" ht="13.5" customHeight="1" x14ac:dyDescent="0.15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</row>
    <row r="545" spans="1:31" ht="13.5" customHeight="1" x14ac:dyDescent="0.15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</row>
    <row r="546" spans="1:31" ht="13.5" customHeight="1" x14ac:dyDescent="0.15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</row>
    <row r="547" spans="1:31" ht="13.5" customHeight="1" x14ac:dyDescent="0.15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</row>
    <row r="548" spans="1:31" ht="13.5" customHeight="1" x14ac:dyDescent="0.15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</row>
    <row r="549" spans="1:31" ht="13.5" customHeight="1" x14ac:dyDescent="0.15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</row>
    <row r="550" spans="1:31" ht="13.5" customHeight="1" x14ac:dyDescent="0.15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</row>
    <row r="551" spans="1:31" ht="13.5" customHeight="1" x14ac:dyDescent="0.15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</row>
    <row r="552" spans="1:31" ht="13.5" customHeight="1" x14ac:dyDescent="0.15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</row>
    <row r="553" spans="1:31" ht="13.5" customHeight="1" x14ac:dyDescent="0.15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</row>
    <row r="554" spans="1:31" ht="13.5" customHeight="1" x14ac:dyDescent="0.15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</row>
    <row r="555" spans="1:31" ht="13.5" customHeight="1" x14ac:dyDescent="0.15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</row>
    <row r="556" spans="1:31" ht="13.5" customHeight="1" x14ac:dyDescent="0.15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</row>
    <row r="557" spans="1:31" ht="13.5" customHeight="1" x14ac:dyDescent="0.15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</row>
    <row r="558" spans="1:31" ht="13.5" customHeight="1" x14ac:dyDescent="0.15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</row>
    <row r="559" spans="1:31" ht="13.5" customHeight="1" x14ac:dyDescent="0.15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</row>
    <row r="560" spans="1:31" ht="13.5" customHeight="1" x14ac:dyDescent="0.15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</row>
    <row r="561" spans="1:31" ht="13.5" customHeight="1" x14ac:dyDescent="0.15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</row>
    <row r="562" spans="1:31" ht="13.5" customHeight="1" x14ac:dyDescent="0.15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</row>
    <row r="563" spans="1:31" ht="13.5" customHeight="1" x14ac:dyDescent="0.15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</row>
    <row r="564" spans="1:31" ht="13.5" customHeight="1" x14ac:dyDescent="0.15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</row>
    <row r="565" spans="1:31" ht="13.5" customHeight="1" x14ac:dyDescent="0.15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</row>
    <row r="566" spans="1:31" ht="13.5" customHeight="1" x14ac:dyDescent="0.15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</row>
    <row r="567" spans="1:31" ht="13.5" customHeight="1" x14ac:dyDescent="0.15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</row>
    <row r="568" spans="1:31" ht="13.5" customHeight="1" x14ac:dyDescent="0.15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</row>
    <row r="569" spans="1:31" ht="13.5" customHeight="1" x14ac:dyDescent="0.15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</row>
    <row r="570" spans="1:31" ht="13.5" customHeight="1" x14ac:dyDescent="0.15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</row>
    <row r="571" spans="1:31" ht="13.5" customHeight="1" x14ac:dyDescent="0.15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</row>
    <row r="572" spans="1:31" ht="13.5" customHeight="1" x14ac:dyDescent="0.15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</row>
    <row r="573" spans="1:31" ht="13.5" customHeight="1" x14ac:dyDescent="0.15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</row>
    <row r="574" spans="1:31" ht="13.5" customHeight="1" x14ac:dyDescent="0.15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</row>
    <row r="575" spans="1:31" ht="13.5" customHeight="1" x14ac:dyDescent="0.15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</row>
    <row r="576" spans="1:31" ht="13.5" customHeight="1" x14ac:dyDescent="0.15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</row>
    <row r="577" spans="1:31" ht="13.5" customHeight="1" x14ac:dyDescent="0.15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</row>
    <row r="578" spans="1:31" ht="13.5" customHeight="1" x14ac:dyDescent="0.15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</row>
    <row r="579" spans="1:31" ht="13.5" customHeight="1" x14ac:dyDescent="0.15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</row>
    <row r="580" spans="1:31" ht="13.5" customHeight="1" x14ac:dyDescent="0.15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</row>
    <row r="581" spans="1:31" ht="13.5" customHeight="1" x14ac:dyDescent="0.15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</row>
    <row r="582" spans="1:31" ht="13.5" customHeight="1" x14ac:dyDescent="0.15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</row>
    <row r="583" spans="1:31" ht="13.5" customHeight="1" x14ac:dyDescent="0.15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</row>
    <row r="584" spans="1:31" ht="13.5" customHeight="1" x14ac:dyDescent="0.15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</row>
    <row r="585" spans="1:31" ht="13.5" customHeight="1" x14ac:dyDescent="0.15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</row>
    <row r="586" spans="1:31" ht="13.5" customHeight="1" x14ac:dyDescent="0.15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</row>
    <row r="587" spans="1:31" ht="13.5" customHeight="1" x14ac:dyDescent="0.15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</row>
    <row r="588" spans="1:31" ht="13.5" customHeight="1" x14ac:dyDescent="0.15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</row>
    <row r="589" spans="1:31" ht="13.5" customHeight="1" x14ac:dyDescent="0.15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</row>
    <row r="590" spans="1:31" ht="13.5" customHeight="1" x14ac:dyDescent="0.15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</row>
    <row r="591" spans="1:31" ht="13.5" customHeight="1" x14ac:dyDescent="0.15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</row>
    <row r="592" spans="1:31" ht="13.5" customHeight="1" x14ac:dyDescent="0.15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</row>
    <row r="593" spans="1:31" ht="13.5" customHeight="1" x14ac:dyDescent="0.15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</row>
    <row r="594" spans="1:31" ht="13.5" customHeight="1" x14ac:dyDescent="0.15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</row>
    <row r="595" spans="1:31" ht="13.5" customHeight="1" x14ac:dyDescent="0.15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</row>
    <row r="596" spans="1:31" ht="13.5" customHeight="1" x14ac:dyDescent="0.15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</row>
    <row r="597" spans="1:31" ht="13.5" customHeight="1" x14ac:dyDescent="0.15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</row>
    <row r="598" spans="1:31" ht="13.5" customHeight="1" x14ac:dyDescent="0.15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</row>
    <row r="599" spans="1:31" ht="13.5" customHeight="1" x14ac:dyDescent="0.15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</row>
    <row r="600" spans="1:31" ht="13.5" customHeight="1" x14ac:dyDescent="0.15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</row>
    <row r="601" spans="1:31" ht="13.5" customHeight="1" x14ac:dyDescent="0.15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</row>
    <row r="602" spans="1:31" ht="13.5" customHeight="1" x14ac:dyDescent="0.15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</row>
    <row r="603" spans="1:31" ht="13.5" customHeight="1" x14ac:dyDescent="0.15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</row>
    <row r="604" spans="1:31" ht="13.5" customHeight="1" x14ac:dyDescent="0.15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</row>
    <row r="605" spans="1:31" ht="13.5" customHeight="1" x14ac:dyDescent="0.15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</row>
    <row r="606" spans="1:31" ht="13.5" customHeight="1" x14ac:dyDescent="0.15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</row>
    <row r="607" spans="1:31" ht="13.5" customHeight="1" x14ac:dyDescent="0.15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</row>
    <row r="608" spans="1:31" ht="13.5" customHeight="1" x14ac:dyDescent="0.15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</row>
    <row r="609" spans="1:31" ht="13.5" customHeight="1" x14ac:dyDescent="0.15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</row>
    <row r="610" spans="1:31" ht="13.5" customHeight="1" x14ac:dyDescent="0.15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</row>
    <row r="611" spans="1:31" ht="13.5" customHeight="1" x14ac:dyDescent="0.15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</row>
    <row r="612" spans="1:31" ht="13.5" customHeight="1" x14ac:dyDescent="0.15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</row>
    <row r="613" spans="1:31" ht="13.5" customHeight="1" x14ac:dyDescent="0.15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</row>
    <row r="614" spans="1:31" ht="13.5" customHeight="1" x14ac:dyDescent="0.15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</row>
    <row r="615" spans="1:31" ht="13.5" customHeight="1" x14ac:dyDescent="0.15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</row>
    <row r="616" spans="1:31" ht="13.5" customHeight="1" x14ac:dyDescent="0.15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</row>
    <row r="617" spans="1:31" ht="13.5" customHeight="1" x14ac:dyDescent="0.15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</row>
    <row r="618" spans="1:31" ht="13.5" customHeight="1" x14ac:dyDescent="0.15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</row>
    <row r="619" spans="1:31" ht="13.5" customHeight="1" x14ac:dyDescent="0.15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</row>
    <row r="620" spans="1:31" ht="13.5" customHeight="1" x14ac:dyDescent="0.15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</row>
    <row r="621" spans="1:31" ht="13.5" customHeight="1" x14ac:dyDescent="0.15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</row>
    <row r="622" spans="1:31" ht="13.5" customHeight="1" x14ac:dyDescent="0.15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</row>
    <row r="623" spans="1:31" ht="13.5" customHeight="1" x14ac:dyDescent="0.15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</row>
    <row r="624" spans="1:31" ht="13.5" customHeight="1" x14ac:dyDescent="0.15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</row>
    <row r="625" spans="1:31" ht="13.5" customHeight="1" x14ac:dyDescent="0.15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</row>
    <row r="626" spans="1:31" ht="13.5" customHeight="1" x14ac:dyDescent="0.15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</row>
    <row r="627" spans="1:31" ht="13.5" customHeight="1" x14ac:dyDescent="0.15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</row>
    <row r="628" spans="1:31" ht="13.5" customHeight="1" x14ac:dyDescent="0.15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</row>
    <row r="629" spans="1:31" ht="13.5" customHeight="1" x14ac:dyDescent="0.15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</row>
    <row r="630" spans="1:31" ht="13.5" customHeight="1" x14ac:dyDescent="0.15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</row>
    <row r="631" spans="1:31" ht="13.5" customHeight="1" x14ac:dyDescent="0.15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</row>
    <row r="632" spans="1:31" ht="13.5" customHeight="1" x14ac:dyDescent="0.15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</row>
    <row r="633" spans="1:31" ht="13.5" customHeight="1" x14ac:dyDescent="0.15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</row>
    <row r="634" spans="1:31" ht="13.5" customHeight="1" x14ac:dyDescent="0.15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</row>
    <row r="635" spans="1:31" ht="13.5" customHeight="1" x14ac:dyDescent="0.15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</row>
    <row r="636" spans="1:31" ht="13.5" customHeight="1" x14ac:dyDescent="0.15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</row>
    <row r="637" spans="1:31" ht="13.5" customHeight="1" x14ac:dyDescent="0.15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</row>
    <row r="638" spans="1:31" ht="13.5" customHeight="1" x14ac:dyDescent="0.15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</row>
    <row r="639" spans="1:31" ht="13.5" customHeight="1" x14ac:dyDescent="0.15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</row>
    <row r="640" spans="1:31" ht="13.5" customHeight="1" x14ac:dyDescent="0.15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</row>
    <row r="641" spans="1:31" ht="13.5" customHeight="1" x14ac:dyDescent="0.15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</row>
    <row r="642" spans="1:31" ht="13.5" customHeight="1" x14ac:dyDescent="0.15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</row>
    <row r="643" spans="1:31" ht="13.5" customHeight="1" x14ac:dyDescent="0.15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</row>
    <row r="644" spans="1:31" ht="13.5" customHeight="1" x14ac:dyDescent="0.15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</row>
    <row r="645" spans="1:31" ht="13.5" customHeight="1" x14ac:dyDescent="0.15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</row>
    <row r="646" spans="1:31" ht="13.5" customHeight="1" x14ac:dyDescent="0.15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</row>
    <row r="647" spans="1:31" ht="13.5" customHeight="1" x14ac:dyDescent="0.15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</row>
    <row r="648" spans="1:31" ht="13.5" customHeight="1" x14ac:dyDescent="0.15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</row>
    <row r="649" spans="1:31" ht="13.5" customHeight="1" x14ac:dyDescent="0.15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</row>
    <row r="650" spans="1:31" ht="0" hidden="1" customHeight="1" x14ac:dyDescent="0.15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</row>
    <row r="651" spans="1:31" ht="0" hidden="1" customHeight="1" x14ac:dyDescent="0.15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</row>
    <row r="652" spans="1:31" ht="0" hidden="1" customHeight="1" x14ac:dyDescent="0.15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</row>
    <row r="653" spans="1:31" ht="0" hidden="1" customHeight="1" x14ac:dyDescent="0.15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</row>
    <row r="654" spans="1:31" ht="0" hidden="1" customHeight="1" x14ac:dyDescent="0.15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</row>
    <row r="655" spans="1:31" ht="0" hidden="1" customHeight="1" x14ac:dyDescent="0.15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</row>
    <row r="656" spans="1:31" ht="0" hidden="1" customHeight="1" x14ac:dyDescent="0.15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</row>
    <row r="657" spans="1:31" ht="0" hidden="1" customHeight="1" x14ac:dyDescent="0.15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</row>
    <row r="658" spans="1:31" ht="0" hidden="1" customHeight="1" x14ac:dyDescent="0.15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</row>
    <row r="659" spans="1:31" ht="0" hidden="1" customHeight="1" x14ac:dyDescent="0.15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</row>
    <row r="660" spans="1:31" ht="0" hidden="1" customHeight="1" x14ac:dyDescent="0.15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</row>
    <row r="661" spans="1:31" ht="0" hidden="1" customHeight="1" x14ac:dyDescent="0.15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</row>
    <row r="662" spans="1:31" ht="0" hidden="1" customHeight="1" x14ac:dyDescent="0.15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</row>
    <row r="663" spans="1:31" ht="0" hidden="1" customHeight="1" x14ac:dyDescent="0.15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</row>
    <row r="664" spans="1:31" ht="0" hidden="1" customHeight="1" x14ac:dyDescent="0.15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</row>
    <row r="665" spans="1:31" ht="0" hidden="1" customHeight="1" x14ac:dyDescent="0.15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</row>
    <row r="666" spans="1:31" ht="0" hidden="1" customHeight="1" x14ac:dyDescent="0.15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</row>
    <row r="667" spans="1:31" ht="0" hidden="1" customHeight="1" x14ac:dyDescent="0.15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</row>
    <row r="668" spans="1:31" ht="0" hidden="1" customHeight="1" x14ac:dyDescent="0.15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</row>
    <row r="669" spans="1:31" ht="0" hidden="1" customHeight="1" x14ac:dyDescent="0.15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</row>
    <row r="670" spans="1:31" ht="0" hidden="1" customHeight="1" x14ac:dyDescent="0.15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</row>
    <row r="671" spans="1:31" ht="0" hidden="1" customHeight="1" x14ac:dyDescent="0.15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</row>
    <row r="672" spans="1:31" ht="0" hidden="1" customHeight="1" x14ac:dyDescent="0.15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</row>
    <row r="673" spans="1:31" ht="0" hidden="1" customHeight="1" x14ac:dyDescent="0.15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</row>
    <row r="674" spans="1:31" ht="0" hidden="1" customHeight="1" x14ac:dyDescent="0.15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</row>
    <row r="675" spans="1:31" ht="0" hidden="1" customHeight="1" x14ac:dyDescent="0.15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</row>
    <row r="676" spans="1:31" ht="0" hidden="1" customHeight="1" x14ac:dyDescent="0.15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</row>
    <row r="677" spans="1:31" ht="0" hidden="1" customHeight="1" x14ac:dyDescent="0.15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</row>
    <row r="678" spans="1:31" ht="0" hidden="1" customHeight="1" x14ac:dyDescent="0.15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</row>
    <row r="679" spans="1:31" ht="0" hidden="1" customHeight="1" x14ac:dyDescent="0.15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</row>
  </sheetData>
  <sheetProtection formatCells="0"/>
  <mergeCells count="5">
    <mergeCell ref="C2:D2"/>
    <mergeCell ref="C3:D3"/>
    <mergeCell ref="C4:D4"/>
    <mergeCell ref="C5:D5"/>
    <mergeCell ref="R9:AE9"/>
  </mergeCells>
  <pageMargins left="0.55118110236220474" right="0.31496062992125984" top="0.55118110236220474" bottom="1.0629921259842521" header="0.51181102362204722" footer="0.51181102362204722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2"/>
  <sheetViews>
    <sheetView zoomScale="86" zoomScaleNormal="86" zoomScaleSheetLayoutView="82" workbookViewId="0">
      <selection activeCell="B6" sqref="B6:D6"/>
    </sheetView>
  </sheetViews>
  <sheetFormatPr defaultColWidth="9" defaultRowHeight="15.75" x14ac:dyDescent="0.25"/>
  <cols>
    <col min="1" max="1" width="9" style="223"/>
    <col min="2" max="2" width="23.85546875" style="223" customWidth="1"/>
    <col min="3" max="3" width="20.7109375" style="223" customWidth="1"/>
    <col min="4" max="4" width="17.5703125" style="223" customWidth="1"/>
    <col min="5" max="5" width="13.42578125" style="223" customWidth="1"/>
    <col min="6" max="6" width="16.5703125" style="223" customWidth="1"/>
    <col min="7" max="7" width="13" style="223" customWidth="1"/>
    <col min="8" max="8" width="8" style="223" customWidth="1"/>
    <col min="9" max="9" width="9.140625" style="223" customWidth="1"/>
    <col min="10" max="10" width="14" style="223" customWidth="1"/>
    <col min="11" max="38" width="3.85546875" style="223" customWidth="1"/>
    <col min="39" max="262" width="9" style="223"/>
    <col min="263" max="263" width="29.5703125" style="223" customWidth="1"/>
    <col min="264" max="264" width="18.7109375" style="223" customWidth="1"/>
    <col min="265" max="265" width="26" style="223" customWidth="1"/>
    <col min="266" max="266" width="9" style="223"/>
    <col min="267" max="267" width="16.5703125" style="223" customWidth="1"/>
    <col min="268" max="268" width="15.140625" style="223" customWidth="1"/>
    <col min="269" max="270" width="9.140625" style="223" customWidth="1"/>
    <col min="271" max="271" width="16.140625" style="223" customWidth="1"/>
    <col min="272" max="294" width="3.85546875" style="223" customWidth="1"/>
    <col min="295" max="518" width="9" style="223"/>
    <col min="519" max="519" width="29.5703125" style="223" customWidth="1"/>
    <col min="520" max="520" width="18.7109375" style="223" customWidth="1"/>
    <col min="521" max="521" width="26" style="223" customWidth="1"/>
    <col min="522" max="522" width="9" style="223"/>
    <col min="523" max="523" width="16.5703125" style="223" customWidth="1"/>
    <col min="524" max="524" width="15.140625" style="223" customWidth="1"/>
    <col min="525" max="526" width="9.140625" style="223" customWidth="1"/>
    <col min="527" max="527" width="16.140625" style="223" customWidth="1"/>
    <col min="528" max="550" width="3.85546875" style="223" customWidth="1"/>
    <col min="551" max="774" width="9" style="223"/>
    <col min="775" max="775" width="29.5703125" style="223" customWidth="1"/>
    <col min="776" max="776" width="18.7109375" style="223" customWidth="1"/>
    <col min="777" max="777" width="26" style="223" customWidth="1"/>
    <col min="778" max="778" width="9" style="223"/>
    <col min="779" max="779" width="16.5703125" style="223" customWidth="1"/>
    <col min="780" max="780" width="15.140625" style="223" customWidth="1"/>
    <col min="781" max="782" width="9.140625" style="223" customWidth="1"/>
    <col min="783" max="783" width="16.140625" style="223" customWidth="1"/>
    <col min="784" max="806" width="3.85546875" style="223" customWidth="1"/>
    <col min="807" max="1030" width="9" style="223"/>
    <col min="1031" max="1031" width="29.5703125" style="223" customWidth="1"/>
    <col min="1032" max="1032" width="18.7109375" style="223" customWidth="1"/>
    <col min="1033" max="1033" width="26" style="223" customWidth="1"/>
    <col min="1034" max="1034" width="9" style="223"/>
    <col min="1035" max="1035" width="16.5703125" style="223" customWidth="1"/>
    <col min="1036" max="1036" width="15.140625" style="223" customWidth="1"/>
    <col min="1037" max="1038" width="9.140625" style="223" customWidth="1"/>
    <col min="1039" max="1039" width="16.140625" style="223" customWidth="1"/>
    <col min="1040" max="1062" width="3.85546875" style="223" customWidth="1"/>
    <col min="1063" max="1286" width="9" style="223"/>
    <col min="1287" max="1287" width="29.5703125" style="223" customWidth="1"/>
    <col min="1288" max="1288" width="18.7109375" style="223" customWidth="1"/>
    <col min="1289" max="1289" width="26" style="223" customWidth="1"/>
    <col min="1290" max="1290" width="9" style="223"/>
    <col min="1291" max="1291" width="16.5703125" style="223" customWidth="1"/>
    <col min="1292" max="1292" width="15.140625" style="223" customWidth="1"/>
    <col min="1293" max="1294" width="9.140625" style="223" customWidth="1"/>
    <col min="1295" max="1295" width="16.140625" style="223" customWidth="1"/>
    <col min="1296" max="1318" width="3.85546875" style="223" customWidth="1"/>
    <col min="1319" max="1542" width="9" style="223"/>
    <col min="1543" max="1543" width="29.5703125" style="223" customWidth="1"/>
    <col min="1544" max="1544" width="18.7109375" style="223" customWidth="1"/>
    <col min="1545" max="1545" width="26" style="223" customWidth="1"/>
    <col min="1546" max="1546" width="9" style="223"/>
    <col min="1547" max="1547" width="16.5703125" style="223" customWidth="1"/>
    <col min="1548" max="1548" width="15.140625" style="223" customWidth="1"/>
    <col min="1549" max="1550" width="9.140625" style="223" customWidth="1"/>
    <col min="1551" max="1551" width="16.140625" style="223" customWidth="1"/>
    <col min="1552" max="1574" width="3.85546875" style="223" customWidth="1"/>
    <col min="1575" max="1798" width="9" style="223"/>
    <col min="1799" max="1799" width="29.5703125" style="223" customWidth="1"/>
    <col min="1800" max="1800" width="18.7109375" style="223" customWidth="1"/>
    <col min="1801" max="1801" width="26" style="223" customWidth="1"/>
    <col min="1802" max="1802" width="9" style="223"/>
    <col min="1803" max="1803" width="16.5703125" style="223" customWidth="1"/>
    <col min="1804" max="1804" width="15.140625" style="223" customWidth="1"/>
    <col min="1805" max="1806" width="9.140625" style="223" customWidth="1"/>
    <col min="1807" max="1807" width="16.140625" style="223" customWidth="1"/>
    <col min="1808" max="1830" width="3.85546875" style="223" customWidth="1"/>
    <col min="1831" max="2054" width="9" style="223"/>
    <col min="2055" max="2055" width="29.5703125" style="223" customWidth="1"/>
    <col min="2056" max="2056" width="18.7109375" style="223" customWidth="1"/>
    <col min="2057" max="2057" width="26" style="223" customWidth="1"/>
    <col min="2058" max="2058" width="9" style="223"/>
    <col min="2059" max="2059" width="16.5703125" style="223" customWidth="1"/>
    <col min="2060" max="2060" width="15.140625" style="223" customWidth="1"/>
    <col min="2061" max="2062" width="9.140625" style="223" customWidth="1"/>
    <col min="2063" max="2063" width="16.140625" style="223" customWidth="1"/>
    <col min="2064" max="2086" width="3.85546875" style="223" customWidth="1"/>
    <col min="2087" max="2310" width="9" style="223"/>
    <col min="2311" max="2311" width="29.5703125" style="223" customWidth="1"/>
    <col min="2312" max="2312" width="18.7109375" style="223" customWidth="1"/>
    <col min="2313" max="2313" width="26" style="223" customWidth="1"/>
    <col min="2314" max="2314" width="9" style="223"/>
    <col min="2315" max="2315" width="16.5703125" style="223" customWidth="1"/>
    <col min="2316" max="2316" width="15.140625" style="223" customWidth="1"/>
    <col min="2317" max="2318" width="9.140625" style="223" customWidth="1"/>
    <col min="2319" max="2319" width="16.140625" style="223" customWidth="1"/>
    <col min="2320" max="2342" width="3.85546875" style="223" customWidth="1"/>
    <col min="2343" max="2566" width="9" style="223"/>
    <col min="2567" max="2567" width="29.5703125" style="223" customWidth="1"/>
    <col min="2568" max="2568" width="18.7109375" style="223" customWidth="1"/>
    <col min="2569" max="2569" width="26" style="223" customWidth="1"/>
    <col min="2570" max="2570" width="9" style="223"/>
    <col min="2571" max="2571" width="16.5703125" style="223" customWidth="1"/>
    <col min="2572" max="2572" width="15.140625" style="223" customWidth="1"/>
    <col min="2573" max="2574" width="9.140625" style="223" customWidth="1"/>
    <col min="2575" max="2575" width="16.140625" style="223" customWidth="1"/>
    <col min="2576" max="2598" width="3.85546875" style="223" customWidth="1"/>
    <col min="2599" max="2822" width="9" style="223"/>
    <col min="2823" max="2823" width="29.5703125" style="223" customWidth="1"/>
    <col min="2824" max="2824" width="18.7109375" style="223" customWidth="1"/>
    <col min="2825" max="2825" width="26" style="223" customWidth="1"/>
    <col min="2826" max="2826" width="9" style="223"/>
    <col min="2827" max="2827" width="16.5703125" style="223" customWidth="1"/>
    <col min="2828" max="2828" width="15.140625" style="223" customWidth="1"/>
    <col min="2829" max="2830" width="9.140625" style="223" customWidth="1"/>
    <col min="2831" max="2831" width="16.140625" style="223" customWidth="1"/>
    <col min="2832" max="2854" width="3.85546875" style="223" customWidth="1"/>
    <col min="2855" max="3078" width="9" style="223"/>
    <col min="3079" max="3079" width="29.5703125" style="223" customWidth="1"/>
    <col min="3080" max="3080" width="18.7109375" style="223" customWidth="1"/>
    <col min="3081" max="3081" width="26" style="223" customWidth="1"/>
    <col min="3082" max="3082" width="9" style="223"/>
    <col min="3083" max="3083" width="16.5703125" style="223" customWidth="1"/>
    <col min="3084" max="3084" width="15.140625" style="223" customWidth="1"/>
    <col min="3085" max="3086" width="9.140625" style="223" customWidth="1"/>
    <col min="3087" max="3087" width="16.140625" style="223" customWidth="1"/>
    <col min="3088" max="3110" width="3.85546875" style="223" customWidth="1"/>
    <col min="3111" max="3334" width="9" style="223"/>
    <col min="3335" max="3335" width="29.5703125" style="223" customWidth="1"/>
    <col min="3336" max="3336" width="18.7109375" style="223" customWidth="1"/>
    <col min="3337" max="3337" width="26" style="223" customWidth="1"/>
    <col min="3338" max="3338" width="9" style="223"/>
    <col min="3339" max="3339" width="16.5703125" style="223" customWidth="1"/>
    <col min="3340" max="3340" width="15.140625" style="223" customWidth="1"/>
    <col min="3341" max="3342" width="9.140625" style="223" customWidth="1"/>
    <col min="3343" max="3343" width="16.140625" style="223" customWidth="1"/>
    <col min="3344" max="3366" width="3.85546875" style="223" customWidth="1"/>
    <col min="3367" max="3590" width="9" style="223"/>
    <col min="3591" max="3591" width="29.5703125" style="223" customWidth="1"/>
    <col min="3592" max="3592" width="18.7109375" style="223" customWidth="1"/>
    <col min="3593" max="3593" width="26" style="223" customWidth="1"/>
    <col min="3594" max="3594" width="9" style="223"/>
    <col min="3595" max="3595" width="16.5703125" style="223" customWidth="1"/>
    <col min="3596" max="3596" width="15.140625" style="223" customWidth="1"/>
    <col min="3597" max="3598" width="9.140625" style="223" customWidth="1"/>
    <col min="3599" max="3599" width="16.140625" style="223" customWidth="1"/>
    <col min="3600" max="3622" width="3.85546875" style="223" customWidth="1"/>
    <col min="3623" max="3846" width="9" style="223"/>
    <col min="3847" max="3847" width="29.5703125" style="223" customWidth="1"/>
    <col min="3848" max="3848" width="18.7109375" style="223" customWidth="1"/>
    <col min="3849" max="3849" width="26" style="223" customWidth="1"/>
    <col min="3850" max="3850" width="9" style="223"/>
    <col min="3851" max="3851" width="16.5703125" style="223" customWidth="1"/>
    <col min="3852" max="3852" width="15.140625" style="223" customWidth="1"/>
    <col min="3853" max="3854" width="9.140625" style="223" customWidth="1"/>
    <col min="3855" max="3855" width="16.140625" style="223" customWidth="1"/>
    <col min="3856" max="3878" width="3.85546875" style="223" customWidth="1"/>
    <col min="3879" max="4102" width="9" style="223"/>
    <col min="4103" max="4103" width="29.5703125" style="223" customWidth="1"/>
    <col min="4104" max="4104" width="18.7109375" style="223" customWidth="1"/>
    <col min="4105" max="4105" width="26" style="223" customWidth="1"/>
    <col min="4106" max="4106" width="9" style="223"/>
    <col min="4107" max="4107" width="16.5703125" style="223" customWidth="1"/>
    <col min="4108" max="4108" width="15.140625" style="223" customWidth="1"/>
    <col min="4109" max="4110" width="9.140625" style="223" customWidth="1"/>
    <col min="4111" max="4111" width="16.140625" style="223" customWidth="1"/>
    <col min="4112" max="4134" width="3.85546875" style="223" customWidth="1"/>
    <col min="4135" max="4358" width="9" style="223"/>
    <col min="4359" max="4359" width="29.5703125" style="223" customWidth="1"/>
    <col min="4360" max="4360" width="18.7109375" style="223" customWidth="1"/>
    <col min="4361" max="4361" width="26" style="223" customWidth="1"/>
    <col min="4362" max="4362" width="9" style="223"/>
    <col min="4363" max="4363" width="16.5703125" style="223" customWidth="1"/>
    <col min="4364" max="4364" width="15.140625" style="223" customWidth="1"/>
    <col min="4365" max="4366" width="9.140625" style="223" customWidth="1"/>
    <col min="4367" max="4367" width="16.140625" style="223" customWidth="1"/>
    <col min="4368" max="4390" width="3.85546875" style="223" customWidth="1"/>
    <col min="4391" max="4614" width="9" style="223"/>
    <col min="4615" max="4615" width="29.5703125" style="223" customWidth="1"/>
    <col min="4616" max="4616" width="18.7109375" style="223" customWidth="1"/>
    <col min="4617" max="4617" width="26" style="223" customWidth="1"/>
    <col min="4618" max="4618" width="9" style="223"/>
    <col min="4619" max="4619" width="16.5703125" style="223" customWidth="1"/>
    <col min="4620" max="4620" width="15.140625" style="223" customWidth="1"/>
    <col min="4621" max="4622" width="9.140625" style="223" customWidth="1"/>
    <col min="4623" max="4623" width="16.140625" style="223" customWidth="1"/>
    <col min="4624" max="4646" width="3.85546875" style="223" customWidth="1"/>
    <col min="4647" max="4870" width="9" style="223"/>
    <col min="4871" max="4871" width="29.5703125" style="223" customWidth="1"/>
    <col min="4872" max="4872" width="18.7109375" style="223" customWidth="1"/>
    <col min="4873" max="4873" width="26" style="223" customWidth="1"/>
    <col min="4874" max="4874" width="9" style="223"/>
    <col min="4875" max="4875" width="16.5703125" style="223" customWidth="1"/>
    <col min="4876" max="4876" width="15.140625" style="223" customWidth="1"/>
    <col min="4877" max="4878" width="9.140625" style="223" customWidth="1"/>
    <col min="4879" max="4879" width="16.140625" style="223" customWidth="1"/>
    <col min="4880" max="4902" width="3.85546875" style="223" customWidth="1"/>
    <col min="4903" max="5126" width="9" style="223"/>
    <col min="5127" max="5127" width="29.5703125" style="223" customWidth="1"/>
    <col min="5128" max="5128" width="18.7109375" style="223" customWidth="1"/>
    <col min="5129" max="5129" width="26" style="223" customWidth="1"/>
    <col min="5130" max="5130" width="9" style="223"/>
    <col min="5131" max="5131" width="16.5703125" style="223" customWidth="1"/>
    <col min="5132" max="5132" width="15.140625" style="223" customWidth="1"/>
    <col min="5133" max="5134" width="9.140625" style="223" customWidth="1"/>
    <col min="5135" max="5135" width="16.140625" style="223" customWidth="1"/>
    <col min="5136" max="5158" width="3.85546875" style="223" customWidth="1"/>
    <col min="5159" max="5382" width="9" style="223"/>
    <col min="5383" max="5383" width="29.5703125" style="223" customWidth="1"/>
    <col min="5384" max="5384" width="18.7109375" style="223" customWidth="1"/>
    <col min="5385" max="5385" width="26" style="223" customWidth="1"/>
    <col min="5386" max="5386" width="9" style="223"/>
    <col min="5387" max="5387" width="16.5703125" style="223" customWidth="1"/>
    <col min="5388" max="5388" width="15.140625" style="223" customWidth="1"/>
    <col min="5389" max="5390" width="9.140625" style="223" customWidth="1"/>
    <col min="5391" max="5391" width="16.140625" style="223" customWidth="1"/>
    <col min="5392" max="5414" width="3.85546875" style="223" customWidth="1"/>
    <col min="5415" max="5638" width="9" style="223"/>
    <col min="5639" max="5639" width="29.5703125" style="223" customWidth="1"/>
    <col min="5640" max="5640" width="18.7109375" style="223" customWidth="1"/>
    <col min="5641" max="5641" width="26" style="223" customWidth="1"/>
    <col min="5642" max="5642" width="9" style="223"/>
    <col min="5643" max="5643" width="16.5703125" style="223" customWidth="1"/>
    <col min="5644" max="5644" width="15.140625" style="223" customWidth="1"/>
    <col min="5645" max="5646" width="9.140625" style="223" customWidth="1"/>
    <col min="5647" max="5647" width="16.140625" style="223" customWidth="1"/>
    <col min="5648" max="5670" width="3.85546875" style="223" customWidth="1"/>
    <col min="5671" max="5894" width="9" style="223"/>
    <col min="5895" max="5895" width="29.5703125" style="223" customWidth="1"/>
    <col min="5896" max="5896" width="18.7109375" style="223" customWidth="1"/>
    <col min="5897" max="5897" width="26" style="223" customWidth="1"/>
    <col min="5898" max="5898" width="9" style="223"/>
    <col min="5899" max="5899" width="16.5703125" style="223" customWidth="1"/>
    <col min="5900" max="5900" width="15.140625" style="223" customWidth="1"/>
    <col min="5901" max="5902" width="9.140625" style="223" customWidth="1"/>
    <col min="5903" max="5903" width="16.140625" style="223" customWidth="1"/>
    <col min="5904" max="5926" width="3.85546875" style="223" customWidth="1"/>
    <col min="5927" max="6150" width="9" style="223"/>
    <col min="6151" max="6151" width="29.5703125" style="223" customWidth="1"/>
    <col min="6152" max="6152" width="18.7109375" style="223" customWidth="1"/>
    <col min="6153" max="6153" width="26" style="223" customWidth="1"/>
    <col min="6154" max="6154" width="9" style="223"/>
    <col min="6155" max="6155" width="16.5703125" style="223" customWidth="1"/>
    <col min="6156" max="6156" width="15.140625" style="223" customWidth="1"/>
    <col min="6157" max="6158" width="9.140625" style="223" customWidth="1"/>
    <col min="6159" max="6159" width="16.140625" style="223" customWidth="1"/>
    <col min="6160" max="6182" width="3.85546875" style="223" customWidth="1"/>
    <col min="6183" max="6406" width="9" style="223"/>
    <col min="6407" max="6407" width="29.5703125" style="223" customWidth="1"/>
    <col min="6408" max="6408" width="18.7109375" style="223" customWidth="1"/>
    <col min="6409" max="6409" width="26" style="223" customWidth="1"/>
    <col min="6410" max="6410" width="9" style="223"/>
    <col min="6411" max="6411" width="16.5703125" style="223" customWidth="1"/>
    <col min="6412" max="6412" width="15.140625" style="223" customWidth="1"/>
    <col min="6413" max="6414" width="9.140625" style="223" customWidth="1"/>
    <col min="6415" max="6415" width="16.140625" style="223" customWidth="1"/>
    <col min="6416" max="6438" width="3.85546875" style="223" customWidth="1"/>
    <col min="6439" max="6662" width="9" style="223"/>
    <col min="6663" max="6663" width="29.5703125" style="223" customWidth="1"/>
    <col min="6664" max="6664" width="18.7109375" style="223" customWidth="1"/>
    <col min="6665" max="6665" width="26" style="223" customWidth="1"/>
    <col min="6666" max="6666" width="9" style="223"/>
    <col min="6667" max="6667" width="16.5703125" style="223" customWidth="1"/>
    <col min="6668" max="6668" width="15.140625" style="223" customWidth="1"/>
    <col min="6669" max="6670" width="9.140625" style="223" customWidth="1"/>
    <col min="6671" max="6671" width="16.140625" style="223" customWidth="1"/>
    <col min="6672" max="6694" width="3.85546875" style="223" customWidth="1"/>
    <col min="6695" max="6918" width="9" style="223"/>
    <col min="6919" max="6919" width="29.5703125" style="223" customWidth="1"/>
    <col min="6920" max="6920" width="18.7109375" style="223" customWidth="1"/>
    <col min="6921" max="6921" width="26" style="223" customWidth="1"/>
    <col min="6922" max="6922" width="9" style="223"/>
    <col min="6923" max="6923" width="16.5703125" style="223" customWidth="1"/>
    <col min="6924" max="6924" width="15.140625" style="223" customWidth="1"/>
    <col min="6925" max="6926" width="9.140625" style="223" customWidth="1"/>
    <col min="6927" max="6927" width="16.140625" style="223" customWidth="1"/>
    <col min="6928" max="6950" width="3.85546875" style="223" customWidth="1"/>
    <col min="6951" max="7174" width="9" style="223"/>
    <col min="7175" max="7175" width="29.5703125" style="223" customWidth="1"/>
    <col min="7176" max="7176" width="18.7109375" style="223" customWidth="1"/>
    <col min="7177" max="7177" width="26" style="223" customWidth="1"/>
    <col min="7178" max="7178" width="9" style="223"/>
    <col min="7179" max="7179" width="16.5703125" style="223" customWidth="1"/>
    <col min="7180" max="7180" width="15.140625" style="223" customWidth="1"/>
    <col min="7181" max="7182" width="9.140625" style="223" customWidth="1"/>
    <col min="7183" max="7183" width="16.140625" style="223" customWidth="1"/>
    <col min="7184" max="7206" width="3.85546875" style="223" customWidth="1"/>
    <col min="7207" max="7430" width="9" style="223"/>
    <col min="7431" max="7431" width="29.5703125" style="223" customWidth="1"/>
    <col min="7432" max="7432" width="18.7109375" style="223" customWidth="1"/>
    <col min="7433" max="7433" width="26" style="223" customWidth="1"/>
    <col min="7434" max="7434" width="9" style="223"/>
    <col min="7435" max="7435" width="16.5703125" style="223" customWidth="1"/>
    <col min="7436" max="7436" width="15.140625" style="223" customWidth="1"/>
    <col min="7437" max="7438" width="9.140625" style="223" customWidth="1"/>
    <col min="7439" max="7439" width="16.140625" style="223" customWidth="1"/>
    <col min="7440" max="7462" width="3.85546875" style="223" customWidth="1"/>
    <col min="7463" max="7686" width="9" style="223"/>
    <col min="7687" max="7687" width="29.5703125" style="223" customWidth="1"/>
    <col min="7688" max="7688" width="18.7109375" style="223" customWidth="1"/>
    <col min="7689" max="7689" width="26" style="223" customWidth="1"/>
    <col min="7690" max="7690" width="9" style="223"/>
    <col min="7691" max="7691" width="16.5703125" style="223" customWidth="1"/>
    <col min="7692" max="7692" width="15.140625" style="223" customWidth="1"/>
    <col min="7693" max="7694" width="9.140625" style="223" customWidth="1"/>
    <col min="7695" max="7695" width="16.140625" style="223" customWidth="1"/>
    <col min="7696" max="7718" width="3.85546875" style="223" customWidth="1"/>
    <col min="7719" max="7942" width="9" style="223"/>
    <col min="7943" max="7943" width="29.5703125" style="223" customWidth="1"/>
    <col min="7944" max="7944" width="18.7109375" style="223" customWidth="1"/>
    <col min="7945" max="7945" width="26" style="223" customWidth="1"/>
    <col min="7946" max="7946" width="9" style="223"/>
    <col min="7947" max="7947" width="16.5703125" style="223" customWidth="1"/>
    <col min="7948" max="7948" width="15.140625" style="223" customWidth="1"/>
    <col min="7949" max="7950" width="9.140625" style="223" customWidth="1"/>
    <col min="7951" max="7951" width="16.140625" style="223" customWidth="1"/>
    <col min="7952" max="7974" width="3.85546875" style="223" customWidth="1"/>
    <col min="7975" max="8198" width="9" style="223"/>
    <col min="8199" max="8199" width="29.5703125" style="223" customWidth="1"/>
    <col min="8200" max="8200" width="18.7109375" style="223" customWidth="1"/>
    <col min="8201" max="8201" width="26" style="223" customWidth="1"/>
    <col min="8202" max="8202" width="9" style="223"/>
    <col min="8203" max="8203" width="16.5703125" style="223" customWidth="1"/>
    <col min="8204" max="8204" width="15.140625" style="223" customWidth="1"/>
    <col min="8205" max="8206" width="9.140625" style="223" customWidth="1"/>
    <col min="8207" max="8207" width="16.140625" style="223" customWidth="1"/>
    <col min="8208" max="8230" width="3.85546875" style="223" customWidth="1"/>
    <col min="8231" max="8454" width="9" style="223"/>
    <col min="8455" max="8455" width="29.5703125" style="223" customWidth="1"/>
    <col min="8456" max="8456" width="18.7109375" style="223" customWidth="1"/>
    <col min="8457" max="8457" width="26" style="223" customWidth="1"/>
    <col min="8458" max="8458" width="9" style="223"/>
    <col min="8459" max="8459" width="16.5703125" style="223" customWidth="1"/>
    <col min="8460" max="8460" width="15.140625" style="223" customWidth="1"/>
    <col min="8461" max="8462" width="9.140625" style="223" customWidth="1"/>
    <col min="8463" max="8463" width="16.140625" style="223" customWidth="1"/>
    <col min="8464" max="8486" width="3.85546875" style="223" customWidth="1"/>
    <col min="8487" max="8710" width="9" style="223"/>
    <col min="8711" max="8711" width="29.5703125" style="223" customWidth="1"/>
    <col min="8712" max="8712" width="18.7109375" style="223" customWidth="1"/>
    <col min="8713" max="8713" width="26" style="223" customWidth="1"/>
    <col min="8714" max="8714" width="9" style="223"/>
    <col min="8715" max="8715" width="16.5703125" style="223" customWidth="1"/>
    <col min="8716" max="8716" width="15.140625" style="223" customWidth="1"/>
    <col min="8717" max="8718" width="9.140625" style="223" customWidth="1"/>
    <col min="8719" max="8719" width="16.140625" style="223" customWidth="1"/>
    <col min="8720" max="8742" width="3.85546875" style="223" customWidth="1"/>
    <col min="8743" max="8966" width="9" style="223"/>
    <col min="8967" max="8967" width="29.5703125" style="223" customWidth="1"/>
    <col min="8968" max="8968" width="18.7109375" style="223" customWidth="1"/>
    <col min="8969" max="8969" width="26" style="223" customWidth="1"/>
    <col min="8970" max="8970" width="9" style="223"/>
    <col min="8971" max="8971" width="16.5703125" style="223" customWidth="1"/>
    <col min="8972" max="8972" width="15.140625" style="223" customWidth="1"/>
    <col min="8973" max="8974" width="9.140625" style="223" customWidth="1"/>
    <col min="8975" max="8975" width="16.140625" style="223" customWidth="1"/>
    <col min="8976" max="8998" width="3.85546875" style="223" customWidth="1"/>
    <col min="8999" max="9222" width="9" style="223"/>
    <col min="9223" max="9223" width="29.5703125" style="223" customWidth="1"/>
    <col min="9224" max="9224" width="18.7109375" style="223" customWidth="1"/>
    <col min="9225" max="9225" width="26" style="223" customWidth="1"/>
    <col min="9226" max="9226" width="9" style="223"/>
    <col min="9227" max="9227" width="16.5703125" style="223" customWidth="1"/>
    <col min="9228" max="9228" width="15.140625" style="223" customWidth="1"/>
    <col min="9229" max="9230" width="9.140625" style="223" customWidth="1"/>
    <col min="9231" max="9231" width="16.140625" style="223" customWidth="1"/>
    <col min="9232" max="9254" width="3.85546875" style="223" customWidth="1"/>
    <col min="9255" max="9478" width="9" style="223"/>
    <col min="9479" max="9479" width="29.5703125" style="223" customWidth="1"/>
    <col min="9480" max="9480" width="18.7109375" style="223" customWidth="1"/>
    <col min="9481" max="9481" width="26" style="223" customWidth="1"/>
    <col min="9482" max="9482" width="9" style="223"/>
    <col min="9483" max="9483" width="16.5703125" style="223" customWidth="1"/>
    <col min="9484" max="9484" width="15.140625" style="223" customWidth="1"/>
    <col min="9485" max="9486" width="9.140625" style="223" customWidth="1"/>
    <col min="9487" max="9487" width="16.140625" style="223" customWidth="1"/>
    <col min="9488" max="9510" width="3.85546875" style="223" customWidth="1"/>
    <col min="9511" max="9734" width="9" style="223"/>
    <col min="9735" max="9735" width="29.5703125" style="223" customWidth="1"/>
    <col min="9736" max="9736" width="18.7109375" style="223" customWidth="1"/>
    <col min="9737" max="9737" width="26" style="223" customWidth="1"/>
    <col min="9738" max="9738" width="9" style="223"/>
    <col min="9739" max="9739" width="16.5703125" style="223" customWidth="1"/>
    <col min="9740" max="9740" width="15.140625" style="223" customWidth="1"/>
    <col min="9741" max="9742" width="9.140625" style="223" customWidth="1"/>
    <col min="9743" max="9743" width="16.140625" style="223" customWidth="1"/>
    <col min="9744" max="9766" width="3.85546875" style="223" customWidth="1"/>
    <col min="9767" max="9990" width="9" style="223"/>
    <col min="9991" max="9991" width="29.5703125" style="223" customWidth="1"/>
    <col min="9992" max="9992" width="18.7109375" style="223" customWidth="1"/>
    <col min="9993" max="9993" width="26" style="223" customWidth="1"/>
    <col min="9994" max="9994" width="9" style="223"/>
    <col min="9995" max="9995" width="16.5703125" style="223" customWidth="1"/>
    <col min="9996" max="9996" width="15.140625" style="223" customWidth="1"/>
    <col min="9997" max="9998" width="9.140625" style="223" customWidth="1"/>
    <col min="9999" max="9999" width="16.140625" style="223" customWidth="1"/>
    <col min="10000" max="10022" width="3.85546875" style="223" customWidth="1"/>
    <col min="10023" max="10246" width="9" style="223"/>
    <col min="10247" max="10247" width="29.5703125" style="223" customWidth="1"/>
    <col min="10248" max="10248" width="18.7109375" style="223" customWidth="1"/>
    <col min="10249" max="10249" width="26" style="223" customWidth="1"/>
    <col min="10250" max="10250" width="9" style="223"/>
    <col min="10251" max="10251" width="16.5703125" style="223" customWidth="1"/>
    <col min="10252" max="10252" width="15.140625" style="223" customWidth="1"/>
    <col min="10253" max="10254" width="9.140625" style="223" customWidth="1"/>
    <col min="10255" max="10255" width="16.140625" style="223" customWidth="1"/>
    <col min="10256" max="10278" width="3.85546875" style="223" customWidth="1"/>
    <col min="10279" max="10502" width="9" style="223"/>
    <col min="10503" max="10503" width="29.5703125" style="223" customWidth="1"/>
    <col min="10504" max="10504" width="18.7109375" style="223" customWidth="1"/>
    <col min="10505" max="10505" width="26" style="223" customWidth="1"/>
    <col min="10506" max="10506" width="9" style="223"/>
    <col min="10507" max="10507" width="16.5703125" style="223" customWidth="1"/>
    <col min="10508" max="10508" width="15.140625" style="223" customWidth="1"/>
    <col min="10509" max="10510" width="9.140625" style="223" customWidth="1"/>
    <col min="10511" max="10511" width="16.140625" style="223" customWidth="1"/>
    <col min="10512" max="10534" width="3.85546875" style="223" customWidth="1"/>
    <col min="10535" max="10758" width="9" style="223"/>
    <col min="10759" max="10759" width="29.5703125" style="223" customWidth="1"/>
    <col min="10760" max="10760" width="18.7109375" style="223" customWidth="1"/>
    <col min="10761" max="10761" width="26" style="223" customWidth="1"/>
    <col min="10762" max="10762" width="9" style="223"/>
    <col min="10763" max="10763" width="16.5703125" style="223" customWidth="1"/>
    <col min="10764" max="10764" width="15.140625" style="223" customWidth="1"/>
    <col min="10765" max="10766" width="9.140625" style="223" customWidth="1"/>
    <col min="10767" max="10767" width="16.140625" style="223" customWidth="1"/>
    <col min="10768" max="10790" width="3.85546875" style="223" customWidth="1"/>
    <col min="10791" max="11014" width="9" style="223"/>
    <col min="11015" max="11015" width="29.5703125" style="223" customWidth="1"/>
    <col min="11016" max="11016" width="18.7109375" style="223" customWidth="1"/>
    <col min="11017" max="11017" width="26" style="223" customWidth="1"/>
    <col min="11018" max="11018" width="9" style="223"/>
    <col min="11019" max="11019" width="16.5703125" style="223" customWidth="1"/>
    <col min="11020" max="11020" width="15.140625" style="223" customWidth="1"/>
    <col min="11021" max="11022" width="9.140625" style="223" customWidth="1"/>
    <col min="11023" max="11023" width="16.140625" style="223" customWidth="1"/>
    <col min="11024" max="11046" width="3.85546875" style="223" customWidth="1"/>
    <col min="11047" max="11270" width="9" style="223"/>
    <col min="11271" max="11271" width="29.5703125" style="223" customWidth="1"/>
    <col min="11272" max="11272" width="18.7109375" style="223" customWidth="1"/>
    <col min="11273" max="11273" width="26" style="223" customWidth="1"/>
    <col min="11274" max="11274" width="9" style="223"/>
    <col min="11275" max="11275" width="16.5703125" style="223" customWidth="1"/>
    <col min="11276" max="11276" width="15.140625" style="223" customWidth="1"/>
    <col min="11277" max="11278" width="9.140625" style="223" customWidth="1"/>
    <col min="11279" max="11279" width="16.140625" style="223" customWidth="1"/>
    <col min="11280" max="11302" width="3.85546875" style="223" customWidth="1"/>
    <col min="11303" max="11526" width="9" style="223"/>
    <col min="11527" max="11527" width="29.5703125" style="223" customWidth="1"/>
    <col min="11528" max="11528" width="18.7109375" style="223" customWidth="1"/>
    <col min="11529" max="11529" width="26" style="223" customWidth="1"/>
    <col min="11530" max="11530" width="9" style="223"/>
    <col min="11531" max="11531" width="16.5703125" style="223" customWidth="1"/>
    <col min="11532" max="11532" width="15.140625" style="223" customWidth="1"/>
    <col min="11533" max="11534" width="9.140625" style="223" customWidth="1"/>
    <col min="11535" max="11535" width="16.140625" style="223" customWidth="1"/>
    <col min="11536" max="11558" width="3.85546875" style="223" customWidth="1"/>
    <col min="11559" max="11782" width="9" style="223"/>
    <col min="11783" max="11783" width="29.5703125" style="223" customWidth="1"/>
    <col min="11784" max="11784" width="18.7109375" style="223" customWidth="1"/>
    <col min="11785" max="11785" width="26" style="223" customWidth="1"/>
    <col min="11786" max="11786" width="9" style="223"/>
    <col min="11787" max="11787" width="16.5703125" style="223" customWidth="1"/>
    <col min="11788" max="11788" width="15.140625" style="223" customWidth="1"/>
    <col min="11789" max="11790" width="9.140625" style="223" customWidth="1"/>
    <col min="11791" max="11791" width="16.140625" style="223" customWidth="1"/>
    <col min="11792" max="11814" width="3.85546875" style="223" customWidth="1"/>
    <col min="11815" max="12038" width="9" style="223"/>
    <col min="12039" max="12039" width="29.5703125" style="223" customWidth="1"/>
    <col min="12040" max="12040" width="18.7109375" style="223" customWidth="1"/>
    <col min="12041" max="12041" width="26" style="223" customWidth="1"/>
    <col min="12042" max="12042" width="9" style="223"/>
    <col min="12043" max="12043" width="16.5703125" style="223" customWidth="1"/>
    <col min="12044" max="12044" width="15.140625" style="223" customWidth="1"/>
    <col min="12045" max="12046" width="9.140625" style="223" customWidth="1"/>
    <col min="12047" max="12047" width="16.140625" style="223" customWidth="1"/>
    <col min="12048" max="12070" width="3.85546875" style="223" customWidth="1"/>
    <col min="12071" max="12294" width="9" style="223"/>
    <col min="12295" max="12295" width="29.5703125" style="223" customWidth="1"/>
    <col min="12296" max="12296" width="18.7109375" style="223" customWidth="1"/>
    <col min="12297" max="12297" width="26" style="223" customWidth="1"/>
    <col min="12298" max="12298" width="9" style="223"/>
    <col min="12299" max="12299" width="16.5703125" style="223" customWidth="1"/>
    <col min="12300" max="12300" width="15.140625" style="223" customWidth="1"/>
    <col min="12301" max="12302" width="9.140625" style="223" customWidth="1"/>
    <col min="12303" max="12303" width="16.140625" style="223" customWidth="1"/>
    <col min="12304" max="12326" width="3.85546875" style="223" customWidth="1"/>
    <col min="12327" max="12550" width="9" style="223"/>
    <col min="12551" max="12551" width="29.5703125" style="223" customWidth="1"/>
    <col min="12552" max="12552" width="18.7109375" style="223" customWidth="1"/>
    <col min="12553" max="12553" width="26" style="223" customWidth="1"/>
    <col min="12554" max="12554" width="9" style="223"/>
    <col min="12555" max="12555" width="16.5703125" style="223" customWidth="1"/>
    <col min="12556" max="12556" width="15.140625" style="223" customWidth="1"/>
    <col min="12557" max="12558" width="9.140625" style="223" customWidth="1"/>
    <col min="12559" max="12559" width="16.140625" style="223" customWidth="1"/>
    <col min="12560" max="12582" width="3.85546875" style="223" customWidth="1"/>
    <col min="12583" max="12806" width="9" style="223"/>
    <col min="12807" max="12807" width="29.5703125" style="223" customWidth="1"/>
    <col min="12808" max="12808" width="18.7109375" style="223" customWidth="1"/>
    <col min="12809" max="12809" width="26" style="223" customWidth="1"/>
    <col min="12810" max="12810" width="9" style="223"/>
    <col min="12811" max="12811" width="16.5703125" style="223" customWidth="1"/>
    <col min="12812" max="12812" width="15.140625" style="223" customWidth="1"/>
    <col min="12813" max="12814" width="9.140625" style="223" customWidth="1"/>
    <col min="12815" max="12815" width="16.140625" style="223" customWidth="1"/>
    <col min="12816" max="12838" width="3.85546875" style="223" customWidth="1"/>
    <col min="12839" max="13062" width="9" style="223"/>
    <col min="13063" max="13063" width="29.5703125" style="223" customWidth="1"/>
    <col min="13064" max="13064" width="18.7109375" style="223" customWidth="1"/>
    <col min="13065" max="13065" width="26" style="223" customWidth="1"/>
    <col min="13066" max="13066" width="9" style="223"/>
    <col min="13067" max="13067" width="16.5703125" style="223" customWidth="1"/>
    <col min="13068" max="13068" width="15.140625" style="223" customWidth="1"/>
    <col min="13069" max="13070" width="9.140625" style="223" customWidth="1"/>
    <col min="13071" max="13071" width="16.140625" style="223" customWidth="1"/>
    <col min="13072" max="13094" width="3.85546875" style="223" customWidth="1"/>
    <col min="13095" max="13318" width="9" style="223"/>
    <col min="13319" max="13319" width="29.5703125" style="223" customWidth="1"/>
    <col min="13320" max="13320" width="18.7109375" style="223" customWidth="1"/>
    <col min="13321" max="13321" width="26" style="223" customWidth="1"/>
    <col min="13322" max="13322" width="9" style="223"/>
    <col min="13323" max="13323" width="16.5703125" style="223" customWidth="1"/>
    <col min="13324" max="13324" width="15.140625" style="223" customWidth="1"/>
    <col min="13325" max="13326" width="9.140625" style="223" customWidth="1"/>
    <col min="13327" max="13327" width="16.140625" style="223" customWidth="1"/>
    <col min="13328" max="13350" width="3.85546875" style="223" customWidth="1"/>
    <col min="13351" max="13574" width="9" style="223"/>
    <col min="13575" max="13575" width="29.5703125" style="223" customWidth="1"/>
    <col min="13576" max="13576" width="18.7109375" style="223" customWidth="1"/>
    <col min="13577" max="13577" width="26" style="223" customWidth="1"/>
    <col min="13578" max="13578" width="9" style="223"/>
    <col min="13579" max="13579" width="16.5703125" style="223" customWidth="1"/>
    <col min="13580" max="13580" width="15.140625" style="223" customWidth="1"/>
    <col min="13581" max="13582" width="9.140625" style="223" customWidth="1"/>
    <col min="13583" max="13583" width="16.140625" style="223" customWidth="1"/>
    <col min="13584" max="13606" width="3.85546875" style="223" customWidth="1"/>
    <col min="13607" max="13830" width="9" style="223"/>
    <col min="13831" max="13831" width="29.5703125" style="223" customWidth="1"/>
    <col min="13832" max="13832" width="18.7109375" style="223" customWidth="1"/>
    <col min="13833" max="13833" width="26" style="223" customWidth="1"/>
    <col min="13834" max="13834" width="9" style="223"/>
    <col min="13835" max="13835" width="16.5703125" style="223" customWidth="1"/>
    <col min="13836" max="13836" width="15.140625" style="223" customWidth="1"/>
    <col min="13837" max="13838" width="9.140625" style="223" customWidth="1"/>
    <col min="13839" max="13839" width="16.140625" style="223" customWidth="1"/>
    <col min="13840" max="13862" width="3.85546875" style="223" customWidth="1"/>
    <col min="13863" max="14086" width="9" style="223"/>
    <col min="14087" max="14087" width="29.5703125" style="223" customWidth="1"/>
    <col min="14088" max="14088" width="18.7109375" style="223" customWidth="1"/>
    <col min="14089" max="14089" width="26" style="223" customWidth="1"/>
    <col min="14090" max="14090" width="9" style="223"/>
    <col min="14091" max="14091" width="16.5703125" style="223" customWidth="1"/>
    <col min="14092" max="14092" width="15.140625" style="223" customWidth="1"/>
    <col min="14093" max="14094" width="9.140625" style="223" customWidth="1"/>
    <col min="14095" max="14095" width="16.140625" style="223" customWidth="1"/>
    <col min="14096" max="14118" width="3.85546875" style="223" customWidth="1"/>
    <col min="14119" max="14342" width="9" style="223"/>
    <col min="14343" max="14343" width="29.5703125" style="223" customWidth="1"/>
    <col min="14344" max="14344" width="18.7109375" style="223" customWidth="1"/>
    <col min="14345" max="14345" width="26" style="223" customWidth="1"/>
    <col min="14346" max="14346" width="9" style="223"/>
    <col min="14347" max="14347" width="16.5703125" style="223" customWidth="1"/>
    <col min="14348" max="14348" width="15.140625" style="223" customWidth="1"/>
    <col min="14349" max="14350" width="9.140625" style="223" customWidth="1"/>
    <col min="14351" max="14351" width="16.140625" style="223" customWidth="1"/>
    <col min="14352" max="14374" width="3.85546875" style="223" customWidth="1"/>
    <col min="14375" max="14598" width="9" style="223"/>
    <col min="14599" max="14599" width="29.5703125" style="223" customWidth="1"/>
    <col min="14600" max="14600" width="18.7109375" style="223" customWidth="1"/>
    <col min="14601" max="14601" width="26" style="223" customWidth="1"/>
    <col min="14602" max="14602" width="9" style="223"/>
    <col min="14603" max="14603" width="16.5703125" style="223" customWidth="1"/>
    <col min="14604" max="14604" width="15.140625" style="223" customWidth="1"/>
    <col min="14605" max="14606" width="9.140625" style="223" customWidth="1"/>
    <col min="14607" max="14607" width="16.140625" style="223" customWidth="1"/>
    <col min="14608" max="14630" width="3.85546875" style="223" customWidth="1"/>
    <col min="14631" max="14854" width="9" style="223"/>
    <col min="14855" max="14855" width="29.5703125" style="223" customWidth="1"/>
    <col min="14856" max="14856" width="18.7109375" style="223" customWidth="1"/>
    <col min="14857" max="14857" width="26" style="223" customWidth="1"/>
    <col min="14858" max="14858" width="9" style="223"/>
    <col min="14859" max="14859" width="16.5703125" style="223" customWidth="1"/>
    <col min="14860" max="14860" width="15.140625" style="223" customWidth="1"/>
    <col min="14861" max="14862" width="9.140625" style="223" customWidth="1"/>
    <col min="14863" max="14863" width="16.140625" style="223" customWidth="1"/>
    <col min="14864" max="14886" width="3.85546875" style="223" customWidth="1"/>
    <col min="14887" max="15110" width="9" style="223"/>
    <col min="15111" max="15111" width="29.5703125" style="223" customWidth="1"/>
    <col min="15112" max="15112" width="18.7109375" style="223" customWidth="1"/>
    <col min="15113" max="15113" width="26" style="223" customWidth="1"/>
    <col min="15114" max="15114" width="9" style="223"/>
    <col min="15115" max="15115" width="16.5703125" style="223" customWidth="1"/>
    <col min="15116" max="15116" width="15.140625" style="223" customWidth="1"/>
    <col min="15117" max="15118" width="9.140625" style="223" customWidth="1"/>
    <col min="15119" max="15119" width="16.140625" style="223" customWidth="1"/>
    <col min="15120" max="15142" width="3.85546875" style="223" customWidth="1"/>
    <col min="15143" max="15366" width="9" style="223"/>
    <col min="15367" max="15367" width="29.5703125" style="223" customWidth="1"/>
    <col min="15368" max="15368" width="18.7109375" style="223" customWidth="1"/>
    <col min="15369" max="15369" width="26" style="223" customWidth="1"/>
    <col min="15370" max="15370" width="9" style="223"/>
    <col min="15371" max="15371" width="16.5703125" style="223" customWidth="1"/>
    <col min="15372" max="15372" width="15.140625" style="223" customWidth="1"/>
    <col min="15373" max="15374" width="9.140625" style="223" customWidth="1"/>
    <col min="15375" max="15375" width="16.140625" style="223" customWidth="1"/>
    <col min="15376" max="15398" width="3.85546875" style="223" customWidth="1"/>
    <col min="15399" max="15622" width="9" style="223"/>
    <col min="15623" max="15623" width="29.5703125" style="223" customWidth="1"/>
    <col min="15624" max="15624" width="18.7109375" style="223" customWidth="1"/>
    <col min="15625" max="15625" width="26" style="223" customWidth="1"/>
    <col min="15626" max="15626" width="9" style="223"/>
    <col min="15627" max="15627" width="16.5703125" style="223" customWidth="1"/>
    <col min="15628" max="15628" width="15.140625" style="223" customWidth="1"/>
    <col min="15629" max="15630" width="9.140625" style="223" customWidth="1"/>
    <col min="15631" max="15631" width="16.140625" style="223" customWidth="1"/>
    <col min="15632" max="15654" width="3.85546875" style="223" customWidth="1"/>
    <col min="15655" max="15878" width="9" style="223"/>
    <col min="15879" max="15879" width="29.5703125" style="223" customWidth="1"/>
    <col min="15880" max="15880" width="18.7109375" style="223" customWidth="1"/>
    <col min="15881" max="15881" width="26" style="223" customWidth="1"/>
    <col min="15882" max="15882" width="9" style="223"/>
    <col min="15883" max="15883" width="16.5703125" style="223" customWidth="1"/>
    <col min="15884" max="15884" width="15.140625" style="223" customWidth="1"/>
    <col min="15885" max="15886" width="9.140625" style="223" customWidth="1"/>
    <col min="15887" max="15887" width="16.140625" style="223" customWidth="1"/>
    <col min="15888" max="15910" width="3.85546875" style="223" customWidth="1"/>
    <col min="15911" max="16134" width="9" style="223"/>
    <col min="16135" max="16135" width="29.5703125" style="223" customWidth="1"/>
    <col min="16136" max="16136" width="18.7109375" style="223" customWidth="1"/>
    <col min="16137" max="16137" width="26" style="223" customWidth="1"/>
    <col min="16138" max="16138" width="9" style="223"/>
    <col min="16139" max="16139" width="16.5703125" style="223" customWidth="1"/>
    <col min="16140" max="16140" width="15.140625" style="223" customWidth="1"/>
    <col min="16141" max="16142" width="9.140625" style="223" customWidth="1"/>
    <col min="16143" max="16143" width="16.140625" style="223" customWidth="1"/>
    <col min="16144" max="16166" width="3.85546875" style="223" customWidth="1"/>
    <col min="16167" max="16384" width="9" style="223"/>
  </cols>
  <sheetData>
    <row r="1" spans="1:236" x14ac:dyDescent="0.25">
      <c r="A1" s="327" t="s">
        <v>251</v>
      </c>
      <c r="B1" s="327"/>
      <c r="C1" s="222"/>
    </row>
    <row r="2" spans="1:236" x14ac:dyDescent="0.25">
      <c r="A2" s="224"/>
      <c r="B2" s="219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</row>
    <row r="3" spans="1:236" x14ac:dyDescent="0.25">
      <c r="A3" s="226" t="s">
        <v>252</v>
      </c>
      <c r="B3" s="326" t="s">
        <v>224</v>
      </c>
      <c r="C3" s="326"/>
      <c r="D3" s="326"/>
      <c r="E3" s="227"/>
      <c r="F3" s="227"/>
      <c r="G3" s="227"/>
      <c r="H3" s="227"/>
      <c r="I3" s="227"/>
      <c r="J3" s="217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</row>
    <row r="4" spans="1:236" x14ac:dyDescent="0.25">
      <c r="A4" s="228" t="s">
        <v>253</v>
      </c>
      <c r="B4" s="326" t="s">
        <v>289</v>
      </c>
      <c r="C4" s="326"/>
      <c r="D4" s="326"/>
      <c r="E4" s="227"/>
      <c r="F4" s="227"/>
      <c r="G4" s="227"/>
      <c r="H4" s="227"/>
      <c r="I4" s="227"/>
      <c r="J4" s="217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</row>
    <row r="5" spans="1:236" x14ac:dyDescent="0.25">
      <c r="A5" s="228" t="s">
        <v>254</v>
      </c>
      <c r="B5" s="328" t="s">
        <v>300</v>
      </c>
      <c r="C5" s="326"/>
      <c r="D5" s="326"/>
      <c r="E5" s="227"/>
      <c r="F5" s="227"/>
      <c r="G5" s="227"/>
      <c r="H5" s="227"/>
      <c r="I5" s="227"/>
      <c r="J5" s="229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  <c r="FX5" s="225"/>
      <c r="FY5" s="225"/>
      <c r="FZ5" s="225"/>
      <c r="GA5" s="225"/>
      <c r="GB5" s="225"/>
      <c r="GC5" s="225"/>
      <c r="GD5" s="225"/>
      <c r="GE5" s="225"/>
      <c r="GF5" s="225"/>
      <c r="GG5" s="225"/>
      <c r="GH5" s="225"/>
      <c r="GI5" s="225"/>
      <c r="GJ5" s="225"/>
      <c r="GK5" s="225"/>
      <c r="GL5" s="225"/>
      <c r="GM5" s="225"/>
      <c r="GN5" s="225"/>
      <c r="GO5" s="225"/>
      <c r="GP5" s="225"/>
      <c r="GQ5" s="225"/>
      <c r="GR5" s="225"/>
      <c r="GS5" s="225"/>
      <c r="GT5" s="225"/>
      <c r="GU5" s="225"/>
      <c r="GV5" s="225"/>
      <c r="GW5" s="225"/>
      <c r="GX5" s="225"/>
      <c r="GY5" s="225"/>
      <c r="GZ5" s="225"/>
      <c r="HA5" s="225"/>
      <c r="HB5" s="225"/>
      <c r="HC5" s="225"/>
      <c r="HD5" s="225"/>
      <c r="HE5" s="225"/>
      <c r="HF5" s="225"/>
      <c r="HG5" s="225"/>
      <c r="HH5" s="225"/>
      <c r="HI5" s="225"/>
      <c r="HJ5" s="225"/>
      <c r="HK5" s="225"/>
      <c r="HL5" s="225"/>
      <c r="HM5" s="225"/>
      <c r="HN5" s="225"/>
      <c r="HO5" s="225"/>
      <c r="HP5" s="225"/>
      <c r="HQ5" s="225"/>
      <c r="HR5" s="225"/>
      <c r="HS5" s="225"/>
      <c r="HT5" s="225"/>
      <c r="HU5" s="225"/>
      <c r="HV5" s="225"/>
      <c r="HW5" s="225"/>
      <c r="HX5" s="225"/>
      <c r="HY5" s="225"/>
      <c r="HZ5" s="225"/>
      <c r="IA5" s="225"/>
      <c r="IB5" s="225"/>
    </row>
    <row r="6" spans="1:236" x14ac:dyDescent="0.25">
      <c r="A6" s="222"/>
      <c r="B6" s="326"/>
      <c r="C6" s="326"/>
      <c r="D6" s="326"/>
      <c r="E6" s="217"/>
      <c r="F6" s="217"/>
      <c r="G6" s="217"/>
      <c r="H6" s="217"/>
      <c r="I6" s="217"/>
      <c r="J6" s="218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5"/>
      <c r="FL6" s="225"/>
      <c r="FM6" s="225"/>
      <c r="FN6" s="225"/>
      <c r="FO6" s="225"/>
      <c r="FP6" s="225"/>
      <c r="FQ6" s="225"/>
      <c r="FR6" s="225"/>
      <c r="FS6" s="225"/>
      <c r="FT6" s="225"/>
      <c r="FU6" s="225"/>
      <c r="FV6" s="225"/>
      <c r="FW6" s="225"/>
      <c r="FX6" s="225"/>
      <c r="FY6" s="225"/>
      <c r="FZ6" s="225"/>
      <c r="GA6" s="225"/>
      <c r="GB6" s="225"/>
      <c r="GC6" s="225"/>
      <c r="GD6" s="225"/>
      <c r="GE6" s="225"/>
      <c r="GF6" s="225"/>
      <c r="GG6" s="225"/>
      <c r="GH6" s="225"/>
      <c r="GI6" s="225"/>
      <c r="GJ6" s="225"/>
      <c r="GK6" s="225"/>
      <c r="GL6" s="225"/>
      <c r="GM6" s="225"/>
      <c r="GN6" s="225"/>
      <c r="GO6" s="225"/>
      <c r="GP6" s="225"/>
      <c r="GQ6" s="225"/>
      <c r="GR6" s="225"/>
      <c r="GS6" s="225"/>
      <c r="GT6" s="225"/>
      <c r="GU6" s="225"/>
      <c r="GV6" s="225"/>
      <c r="GW6" s="225"/>
      <c r="GX6" s="225"/>
      <c r="GY6" s="225"/>
      <c r="GZ6" s="225"/>
      <c r="HA6" s="225"/>
      <c r="HB6" s="225"/>
      <c r="HC6" s="225"/>
      <c r="HD6" s="225"/>
      <c r="HE6" s="225"/>
      <c r="HF6" s="225"/>
      <c r="HG6" s="225"/>
      <c r="HH6" s="225"/>
      <c r="HI6" s="225"/>
      <c r="HJ6" s="225"/>
      <c r="HK6" s="225"/>
      <c r="HL6" s="225"/>
      <c r="HM6" s="225"/>
      <c r="HN6" s="225"/>
      <c r="HO6" s="225"/>
      <c r="HP6" s="225"/>
      <c r="HQ6" s="225"/>
      <c r="HR6" s="225"/>
      <c r="HS6" s="225"/>
      <c r="HT6" s="225"/>
      <c r="HU6" s="225"/>
      <c r="HV6" s="225"/>
      <c r="HW6" s="225"/>
      <c r="HX6" s="225"/>
      <c r="HY6" s="225"/>
      <c r="HZ6" s="225"/>
      <c r="IA6" s="225"/>
      <c r="IB6" s="225"/>
    </row>
    <row r="7" spans="1:236" ht="16.5" thickBot="1" x14ac:dyDescent="0.3">
      <c r="A7" s="222"/>
      <c r="B7" s="230"/>
      <c r="C7" s="230"/>
      <c r="D7" s="230"/>
      <c r="E7" s="217"/>
      <c r="F7" s="217"/>
      <c r="G7" s="217"/>
      <c r="H7" s="217"/>
      <c r="I7" s="217"/>
      <c r="J7" s="218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225"/>
      <c r="GC7" s="225"/>
      <c r="GD7" s="225"/>
      <c r="GE7" s="225"/>
      <c r="GF7" s="225"/>
      <c r="GG7" s="225"/>
      <c r="GH7" s="225"/>
      <c r="GI7" s="225"/>
      <c r="GJ7" s="225"/>
      <c r="GK7" s="225"/>
      <c r="GL7" s="225"/>
      <c r="GM7" s="225"/>
      <c r="GN7" s="225"/>
      <c r="GO7" s="225"/>
      <c r="GP7" s="225"/>
      <c r="GQ7" s="225"/>
      <c r="GR7" s="225"/>
      <c r="GS7" s="225"/>
      <c r="GT7" s="225"/>
      <c r="GU7" s="225"/>
      <c r="GV7" s="225"/>
      <c r="GW7" s="225"/>
      <c r="GX7" s="225"/>
      <c r="GY7" s="225"/>
      <c r="GZ7" s="225"/>
      <c r="HA7" s="225"/>
      <c r="HB7" s="225"/>
      <c r="HC7" s="225"/>
      <c r="HD7" s="225"/>
      <c r="HE7" s="225"/>
      <c r="HF7" s="225"/>
      <c r="HG7" s="225"/>
      <c r="HH7" s="225"/>
      <c r="HI7" s="225"/>
      <c r="HJ7" s="225"/>
      <c r="HK7" s="225"/>
      <c r="HL7" s="225"/>
      <c r="HM7" s="225"/>
      <c r="HN7" s="225"/>
      <c r="HO7" s="225"/>
      <c r="HP7" s="225"/>
      <c r="HQ7" s="225"/>
      <c r="HR7" s="225"/>
      <c r="HS7" s="225"/>
      <c r="HT7" s="225"/>
      <c r="HU7" s="225"/>
      <c r="HV7" s="225"/>
      <c r="HW7" s="225"/>
      <c r="HX7" s="225"/>
      <c r="HY7" s="225"/>
      <c r="HZ7" s="225"/>
      <c r="IA7" s="225"/>
      <c r="IB7" s="225"/>
    </row>
    <row r="8" spans="1:236" ht="17.25" thickTop="1" thickBot="1" x14ac:dyDescent="0.3">
      <c r="A8" s="338" t="s">
        <v>255</v>
      </c>
      <c r="B8" s="319"/>
      <c r="C8" s="231"/>
      <c r="D8" s="232"/>
    </row>
    <row r="9" spans="1:236" ht="16.5" thickTop="1" x14ac:dyDescent="0.25">
      <c r="A9" s="339"/>
      <c r="B9" s="339"/>
      <c r="C9" s="340" t="s">
        <v>256</v>
      </c>
      <c r="D9" s="342" t="s">
        <v>257</v>
      </c>
      <c r="E9" s="342" t="s">
        <v>258</v>
      </c>
      <c r="F9" s="342" t="s">
        <v>259</v>
      </c>
      <c r="G9" s="330" t="s">
        <v>260</v>
      </c>
      <c r="H9" s="330" t="s">
        <v>261</v>
      </c>
      <c r="I9" s="330" t="s">
        <v>262</v>
      </c>
      <c r="J9" s="333" t="s">
        <v>263</v>
      </c>
      <c r="K9" s="335" t="s">
        <v>299</v>
      </c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7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</row>
    <row r="10" spans="1:236" x14ac:dyDescent="0.25">
      <c r="A10" s="339"/>
      <c r="B10" s="339"/>
      <c r="C10" s="341"/>
      <c r="D10" s="343"/>
      <c r="E10" s="331"/>
      <c r="F10" s="331"/>
      <c r="G10" s="331"/>
      <c r="H10" s="331"/>
      <c r="I10" s="331"/>
      <c r="J10" s="334"/>
      <c r="K10" s="234">
        <v>27</v>
      </c>
      <c r="L10" s="234">
        <v>28</v>
      </c>
      <c r="M10" s="234">
        <v>29</v>
      </c>
      <c r="N10" s="234">
        <f t="shared" ref="N10" si="0">SUM(M10+1)</f>
        <v>30</v>
      </c>
      <c r="O10" s="234">
        <f t="shared" ref="O10" si="1">SUM(N10+1)</f>
        <v>31</v>
      </c>
      <c r="P10" s="234">
        <v>1</v>
      </c>
      <c r="Q10" s="234">
        <v>2</v>
      </c>
      <c r="R10" s="234">
        <f t="shared" ref="R10" si="2">SUM(Q10+1)</f>
        <v>3</v>
      </c>
      <c r="S10" s="234">
        <f t="shared" ref="S10" si="3">SUM(R10+1)</f>
        <v>4</v>
      </c>
      <c r="T10" s="234">
        <f t="shared" ref="T10" si="4">SUM(S10+1)</f>
        <v>5</v>
      </c>
      <c r="U10" s="234">
        <v>6</v>
      </c>
      <c r="V10" s="234">
        <f t="shared" ref="V10" si="5">SUM(U10+1)</f>
        <v>7</v>
      </c>
      <c r="W10" s="234">
        <f t="shared" ref="W10" si="6">SUM(V10+1)</f>
        <v>8</v>
      </c>
      <c r="X10" s="234">
        <v>9</v>
      </c>
      <c r="Y10" s="234">
        <v>10</v>
      </c>
      <c r="Z10" s="234">
        <f t="shared" ref="Z10" si="7">SUM(Y10+1)</f>
        <v>11</v>
      </c>
      <c r="AA10" s="234">
        <f t="shared" ref="AA10" si="8">SUM(Z10+1)</f>
        <v>12</v>
      </c>
      <c r="AB10" s="234">
        <v>13</v>
      </c>
      <c r="AC10" s="234">
        <f t="shared" ref="AC10" si="9">SUM(AB10+1)</f>
        <v>14</v>
      </c>
      <c r="AD10" s="234">
        <f t="shared" ref="AD10" si="10">SUM(AC10+1)</f>
        <v>15</v>
      </c>
      <c r="AE10" s="234">
        <f t="shared" ref="AE10" si="11">SUM(AD10+1)</f>
        <v>16</v>
      </c>
      <c r="AF10" s="234">
        <v>17</v>
      </c>
      <c r="AG10" s="234">
        <f t="shared" ref="AG10" si="12">SUM(AF10+1)</f>
        <v>18</v>
      </c>
      <c r="AH10" s="234">
        <f t="shared" ref="AH10" si="13">SUM(AG10+1)</f>
        <v>19</v>
      </c>
      <c r="AI10" s="234">
        <v>20</v>
      </c>
      <c r="AJ10" s="234">
        <f t="shared" ref="AJ10" si="14">SUM(AI10+1)</f>
        <v>21</v>
      </c>
      <c r="AK10" s="234">
        <f t="shared" ref="AK10" si="15">SUM(AJ10+1)</f>
        <v>22</v>
      </c>
      <c r="AL10" s="234">
        <f t="shared" ref="AL10" si="16">SUM(AK10+1)</f>
        <v>23</v>
      </c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</row>
    <row r="11" spans="1:236" x14ac:dyDescent="0.25">
      <c r="A11" s="339"/>
      <c r="B11" s="339"/>
      <c r="C11" s="341"/>
      <c r="D11" s="343"/>
      <c r="E11" s="331"/>
      <c r="F11" s="331"/>
      <c r="G11" s="331"/>
      <c r="H11" s="331"/>
      <c r="I11" s="332"/>
      <c r="J11" s="334"/>
      <c r="K11" s="235" t="s">
        <v>264</v>
      </c>
      <c r="L11" s="235" t="s">
        <v>265</v>
      </c>
      <c r="M11" s="235" t="s">
        <v>266</v>
      </c>
      <c r="N11" s="235" t="s">
        <v>267</v>
      </c>
      <c r="O11" s="235" t="s">
        <v>264</v>
      </c>
      <c r="P11" s="236" t="s">
        <v>269</v>
      </c>
      <c r="Q11" s="236" t="s">
        <v>268</v>
      </c>
      <c r="R11" s="235" t="s">
        <v>264</v>
      </c>
      <c r="S11" s="235" t="s">
        <v>265</v>
      </c>
      <c r="T11" s="235" t="s">
        <v>266</v>
      </c>
      <c r="U11" s="235" t="s">
        <v>267</v>
      </c>
      <c r="V11" s="235" t="s">
        <v>264</v>
      </c>
      <c r="W11" s="236" t="s">
        <v>269</v>
      </c>
      <c r="X11" s="236" t="s">
        <v>268</v>
      </c>
      <c r="Y11" s="235" t="s">
        <v>264</v>
      </c>
      <c r="Z11" s="235" t="s">
        <v>265</v>
      </c>
      <c r="AA11" s="235" t="s">
        <v>266</v>
      </c>
      <c r="AB11" s="235" t="s">
        <v>267</v>
      </c>
      <c r="AC11" s="235" t="s">
        <v>264</v>
      </c>
      <c r="AD11" s="236" t="s">
        <v>269</v>
      </c>
      <c r="AE11" s="236" t="s">
        <v>268</v>
      </c>
      <c r="AF11" s="235" t="s">
        <v>264</v>
      </c>
      <c r="AG11" s="235" t="s">
        <v>265</v>
      </c>
      <c r="AH11" s="235" t="s">
        <v>266</v>
      </c>
      <c r="AI11" s="235" t="s">
        <v>267</v>
      </c>
      <c r="AJ11" s="235" t="s">
        <v>264</v>
      </c>
      <c r="AK11" s="236" t="s">
        <v>269</v>
      </c>
      <c r="AL11" s="236" t="s">
        <v>268</v>
      </c>
    </row>
    <row r="12" spans="1:236" s="244" customFormat="1" x14ac:dyDescent="0.25">
      <c r="A12" s="329" t="s">
        <v>270</v>
      </c>
      <c r="B12" s="329"/>
      <c r="C12" s="237" t="s">
        <v>271</v>
      </c>
      <c r="D12" s="238" t="s">
        <v>272</v>
      </c>
      <c r="E12" s="239">
        <v>0.2</v>
      </c>
      <c r="F12" s="240">
        <v>5000</v>
      </c>
      <c r="G12" s="240">
        <f>H12*F12*E12</f>
        <v>22000</v>
      </c>
      <c r="H12" s="241">
        <f>SUM(K12:AL12)</f>
        <v>22</v>
      </c>
      <c r="I12" s="241">
        <v>28.8</v>
      </c>
      <c r="J12" s="242">
        <f>G12/1000*I12</f>
        <v>633.6</v>
      </c>
      <c r="K12" s="243">
        <v>1</v>
      </c>
      <c r="L12" s="243">
        <v>1</v>
      </c>
      <c r="M12" s="243">
        <v>1</v>
      </c>
      <c r="N12" s="243">
        <v>1</v>
      </c>
      <c r="O12" s="243">
        <v>1</v>
      </c>
      <c r="P12" s="317">
        <v>1</v>
      </c>
      <c r="Q12" s="318"/>
      <c r="R12" s="243">
        <v>1</v>
      </c>
      <c r="S12" s="243">
        <v>1</v>
      </c>
      <c r="T12" s="243">
        <v>1</v>
      </c>
      <c r="U12" s="243">
        <v>1</v>
      </c>
      <c r="V12" s="243">
        <v>1</v>
      </c>
      <c r="W12" s="317">
        <v>1</v>
      </c>
      <c r="X12" s="318"/>
      <c r="Y12" s="243">
        <v>1</v>
      </c>
      <c r="Z12" s="243">
        <v>1</v>
      </c>
      <c r="AA12" s="243">
        <v>1</v>
      </c>
      <c r="AB12" s="243">
        <v>1</v>
      </c>
      <c r="AC12" s="243">
        <v>1</v>
      </c>
      <c r="AD12" s="317">
        <v>1</v>
      </c>
      <c r="AE12" s="318"/>
      <c r="AF12" s="243">
        <v>1</v>
      </c>
      <c r="AG12" s="243">
        <v>1</v>
      </c>
      <c r="AH12" s="243">
        <v>1</v>
      </c>
      <c r="AI12" s="243">
        <v>1</v>
      </c>
      <c r="AJ12" s="243"/>
      <c r="AK12" s="236"/>
      <c r="AL12" s="236"/>
    </row>
    <row r="13" spans="1:236" s="244" customFormat="1" x14ac:dyDescent="0.25">
      <c r="A13" s="329" t="s">
        <v>273</v>
      </c>
      <c r="B13" s="329"/>
      <c r="C13" s="237" t="s">
        <v>274</v>
      </c>
      <c r="D13" s="238" t="s">
        <v>272</v>
      </c>
      <c r="E13" s="239">
        <v>0.2</v>
      </c>
      <c r="F13" s="245">
        <v>5000</v>
      </c>
      <c r="G13" s="240">
        <f>H13*F13*E13</f>
        <v>21000</v>
      </c>
      <c r="H13" s="241">
        <f>SUM(K13:AL13)</f>
        <v>21</v>
      </c>
      <c r="I13" s="241">
        <v>26</v>
      </c>
      <c r="J13" s="242">
        <f>G13/1000*I13</f>
        <v>546</v>
      </c>
      <c r="K13" s="243">
        <v>1</v>
      </c>
      <c r="L13" s="243">
        <v>1</v>
      </c>
      <c r="M13" s="243">
        <v>1</v>
      </c>
      <c r="N13" s="243">
        <v>1</v>
      </c>
      <c r="O13" s="243">
        <v>1</v>
      </c>
      <c r="P13" s="317">
        <v>1</v>
      </c>
      <c r="Q13" s="318"/>
      <c r="R13" s="243">
        <v>1</v>
      </c>
      <c r="S13" s="243">
        <v>1</v>
      </c>
      <c r="T13" s="243">
        <v>1</v>
      </c>
      <c r="U13" s="243">
        <v>1</v>
      </c>
      <c r="V13" s="243">
        <v>1</v>
      </c>
      <c r="W13" s="317">
        <v>1</v>
      </c>
      <c r="X13" s="318"/>
      <c r="Y13" s="243">
        <v>1</v>
      </c>
      <c r="Z13" s="243">
        <v>1</v>
      </c>
      <c r="AA13" s="243">
        <v>1</v>
      </c>
      <c r="AB13" s="243">
        <v>1</v>
      </c>
      <c r="AC13" s="243">
        <v>1</v>
      </c>
      <c r="AD13" s="236"/>
      <c r="AE13" s="236"/>
      <c r="AF13" s="243">
        <v>1</v>
      </c>
      <c r="AG13" s="243">
        <v>1</v>
      </c>
      <c r="AH13" s="243">
        <v>1</v>
      </c>
      <c r="AI13" s="243">
        <v>1</v>
      </c>
      <c r="AJ13" s="243"/>
      <c r="AK13" s="236"/>
      <c r="AL13" s="236"/>
    </row>
    <row r="14" spans="1:236" x14ac:dyDescent="0.25">
      <c r="A14" s="227"/>
      <c r="B14" s="227"/>
      <c r="C14" s="219"/>
      <c r="D14" s="219"/>
      <c r="E14" s="219"/>
      <c r="F14" s="219"/>
      <c r="G14" s="246">
        <f>SUM(G12:G13)</f>
        <v>43000</v>
      </c>
      <c r="H14" s="219"/>
      <c r="I14" s="219"/>
      <c r="J14" s="247">
        <f>SUM(J12:J13)</f>
        <v>1179.5999999999999</v>
      </c>
    </row>
    <row r="15" spans="1:236" ht="16.5" thickBot="1" x14ac:dyDescent="0.3">
      <c r="A15" s="227"/>
      <c r="B15" s="227"/>
      <c r="C15" s="219"/>
      <c r="D15" s="219"/>
      <c r="E15" s="219"/>
      <c r="F15" s="219"/>
      <c r="G15" s="246"/>
      <c r="H15" s="219"/>
      <c r="I15" s="219"/>
      <c r="J15" s="247"/>
    </row>
    <row r="16" spans="1:236" ht="17.25" thickTop="1" thickBot="1" x14ac:dyDescent="0.3">
      <c r="A16" s="319" t="s">
        <v>275</v>
      </c>
      <c r="B16" s="320"/>
      <c r="C16" s="220"/>
      <c r="D16" s="219"/>
      <c r="E16" s="219"/>
      <c r="F16" s="219"/>
      <c r="G16" s="248"/>
      <c r="J16" s="249"/>
    </row>
    <row r="17" spans="1:235" ht="16.5" thickTop="1" x14ac:dyDescent="0.25">
      <c r="A17" s="321"/>
      <c r="B17" s="322"/>
      <c r="C17" s="250" t="s">
        <v>260</v>
      </c>
      <c r="D17" s="251" t="s">
        <v>263</v>
      </c>
      <c r="E17" s="251" t="s">
        <v>276</v>
      </c>
      <c r="F17" s="250" t="s">
        <v>277</v>
      </c>
      <c r="G17" s="219"/>
      <c r="J17" s="252"/>
    </row>
    <row r="18" spans="1:235" s="256" customFormat="1" x14ac:dyDescent="0.25">
      <c r="A18" s="323" t="str">
        <f>A12</f>
        <v>investor.bg/news/imoti</v>
      </c>
      <c r="B18" s="323"/>
      <c r="C18" s="253">
        <f>G12</f>
        <v>22000</v>
      </c>
      <c r="D18" s="254">
        <f>J12</f>
        <v>633.6</v>
      </c>
      <c r="E18" s="255">
        <v>0.35</v>
      </c>
      <c r="F18" s="254">
        <f>D18*(1-E18)</f>
        <v>411.84000000000003</v>
      </c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</row>
    <row r="19" spans="1:235" s="256" customFormat="1" x14ac:dyDescent="0.25">
      <c r="A19" s="324" t="str">
        <f>A13</f>
        <v>dnevnik.bg/biznes/imoti</v>
      </c>
      <c r="B19" s="324"/>
      <c r="C19" s="253">
        <f>G13</f>
        <v>21000</v>
      </c>
      <c r="D19" s="254">
        <f>J13</f>
        <v>546</v>
      </c>
      <c r="E19" s="255">
        <v>0.27</v>
      </c>
      <c r="F19" s="254">
        <f>D19*(1-E19)</f>
        <v>398.58</v>
      </c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</row>
    <row r="20" spans="1:235" x14ac:dyDescent="0.25">
      <c r="A20" s="325" t="s">
        <v>278</v>
      </c>
      <c r="B20" s="325"/>
      <c r="C20" s="257">
        <f>SUM(C18:C19)</f>
        <v>43000</v>
      </c>
      <c r="D20" s="258">
        <f>SUM(D18:D19)</f>
        <v>1179.5999999999999</v>
      </c>
      <c r="E20" s="259"/>
      <c r="F20" s="260">
        <f>SUM(F18:F19)</f>
        <v>810.42000000000007</v>
      </c>
      <c r="G20" s="261"/>
    </row>
    <row r="21" spans="1:235" x14ac:dyDescent="0.25">
      <c r="A21" s="221"/>
      <c r="B21" s="221"/>
      <c r="C21" s="262"/>
      <c r="D21" s="263"/>
      <c r="E21" s="262"/>
      <c r="F21" s="264"/>
      <c r="G21" s="265"/>
    </row>
    <row r="22" spans="1:235" x14ac:dyDescent="0.25">
      <c r="F22" s="266"/>
      <c r="J22" s="267"/>
    </row>
  </sheetData>
  <mergeCells count="26">
    <mergeCell ref="I9:I11"/>
    <mergeCell ref="J9:J11"/>
    <mergeCell ref="K9:AL9"/>
    <mergeCell ref="A12:B12"/>
    <mergeCell ref="A8:B11"/>
    <mergeCell ref="C9:C11"/>
    <mergeCell ref="D9:D11"/>
    <mergeCell ref="E9:E11"/>
    <mergeCell ref="F9:F11"/>
    <mergeCell ref="G9:G11"/>
    <mergeCell ref="AD12:AE12"/>
    <mergeCell ref="H9:H11"/>
    <mergeCell ref="A18:B18"/>
    <mergeCell ref="A19:B19"/>
    <mergeCell ref="A20:B20"/>
    <mergeCell ref="B6:D6"/>
    <mergeCell ref="A1:B1"/>
    <mergeCell ref="B3:D3"/>
    <mergeCell ref="B4:D4"/>
    <mergeCell ref="B5:D5"/>
    <mergeCell ref="A13:B13"/>
    <mergeCell ref="P13:Q13"/>
    <mergeCell ref="W13:X13"/>
    <mergeCell ref="P12:Q12"/>
    <mergeCell ref="W12:X12"/>
    <mergeCell ref="A16:B17"/>
  </mergeCells>
  <dataValidations count="1">
    <dataValidation allowBlank="1" showInputMessage="1" showErrorMessage="1" promptTitle="Телевизия" prompt="ТВ канал" sqref="C8:C9 JD8:JD9 SZ8:SZ9 ACV8:ACV9 AMR8:AMR9 AWN8:AWN9 BGJ8:BGJ9 BQF8:BQF9 CAB8:CAB9 CJX8:CJX9 CTT8:CTT9 DDP8:DDP9 DNL8:DNL9 DXH8:DXH9 EHD8:EHD9 EQZ8:EQZ9 FAV8:FAV9 FKR8:FKR9 FUN8:FUN9 GEJ8:GEJ9 GOF8:GOF9 GYB8:GYB9 HHX8:HHX9 HRT8:HRT9 IBP8:IBP9 ILL8:ILL9 IVH8:IVH9 JFD8:JFD9 JOZ8:JOZ9 JYV8:JYV9 KIR8:KIR9 KSN8:KSN9 LCJ8:LCJ9 LMF8:LMF9 LWB8:LWB9 MFX8:MFX9 MPT8:MPT9 MZP8:MZP9 NJL8:NJL9 NTH8:NTH9 ODD8:ODD9 OMZ8:OMZ9 OWV8:OWV9 PGR8:PGR9 PQN8:PQN9 QAJ8:QAJ9 QKF8:QKF9 QUB8:QUB9 RDX8:RDX9 RNT8:RNT9 RXP8:RXP9 SHL8:SHL9 SRH8:SRH9 TBD8:TBD9 TKZ8:TKZ9 TUV8:TUV9 UER8:UER9 UON8:UON9 UYJ8:UYJ9 VIF8:VIF9 VSB8:VSB9 WBX8:WBX9 WLT8:WLT9 WVP8:WVP9 C65543:C65544 JD65543:JD65544 SZ65543:SZ65544 ACV65543:ACV65544 AMR65543:AMR65544 AWN65543:AWN65544 BGJ65543:BGJ65544 BQF65543:BQF65544 CAB65543:CAB65544 CJX65543:CJX65544 CTT65543:CTT65544 DDP65543:DDP65544 DNL65543:DNL65544 DXH65543:DXH65544 EHD65543:EHD65544 EQZ65543:EQZ65544 FAV65543:FAV65544 FKR65543:FKR65544 FUN65543:FUN65544 GEJ65543:GEJ65544 GOF65543:GOF65544 GYB65543:GYB65544 HHX65543:HHX65544 HRT65543:HRT65544 IBP65543:IBP65544 ILL65543:ILL65544 IVH65543:IVH65544 JFD65543:JFD65544 JOZ65543:JOZ65544 JYV65543:JYV65544 KIR65543:KIR65544 KSN65543:KSN65544 LCJ65543:LCJ65544 LMF65543:LMF65544 LWB65543:LWB65544 MFX65543:MFX65544 MPT65543:MPT65544 MZP65543:MZP65544 NJL65543:NJL65544 NTH65543:NTH65544 ODD65543:ODD65544 OMZ65543:OMZ65544 OWV65543:OWV65544 PGR65543:PGR65544 PQN65543:PQN65544 QAJ65543:QAJ65544 QKF65543:QKF65544 QUB65543:QUB65544 RDX65543:RDX65544 RNT65543:RNT65544 RXP65543:RXP65544 SHL65543:SHL65544 SRH65543:SRH65544 TBD65543:TBD65544 TKZ65543:TKZ65544 TUV65543:TUV65544 UER65543:UER65544 UON65543:UON65544 UYJ65543:UYJ65544 VIF65543:VIF65544 VSB65543:VSB65544 WBX65543:WBX65544 WLT65543:WLT65544 WVP65543:WVP65544 C131079:C131080 JD131079:JD131080 SZ131079:SZ131080 ACV131079:ACV131080 AMR131079:AMR131080 AWN131079:AWN131080 BGJ131079:BGJ131080 BQF131079:BQF131080 CAB131079:CAB131080 CJX131079:CJX131080 CTT131079:CTT131080 DDP131079:DDP131080 DNL131079:DNL131080 DXH131079:DXH131080 EHD131079:EHD131080 EQZ131079:EQZ131080 FAV131079:FAV131080 FKR131079:FKR131080 FUN131079:FUN131080 GEJ131079:GEJ131080 GOF131079:GOF131080 GYB131079:GYB131080 HHX131079:HHX131080 HRT131079:HRT131080 IBP131079:IBP131080 ILL131079:ILL131080 IVH131079:IVH131080 JFD131079:JFD131080 JOZ131079:JOZ131080 JYV131079:JYV131080 KIR131079:KIR131080 KSN131079:KSN131080 LCJ131079:LCJ131080 LMF131079:LMF131080 LWB131079:LWB131080 MFX131079:MFX131080 MPT131079:MPT131080 MZP131079:MZP131080 NJL131079:NJL131080 NTH131079:NTH131080 ODD131079:ODD131080 OMZ131079:OMZ131080 OWV131079:OWV131080 PGR131079:PGR131080 PQN131079:PQN131080 QAJ131079:QAJ131080 QKF131079:QKF131080 QUB131079:QUB131080 RDX131079:RDX131080 RNT131079:RNT131080 RXP131079:RXP131080 SHL131079:SHL131080 SRH131079:SRH131080 TBD131079:TBD131080 TKZ131079:TKZ131080 TUV131079:TUV131080 UER131079:UER131080 UON131079:UON131080 UYJ131079:UYJ131080 VIF131079:VIF131080 VSB131079:VSB131080 WBX131079:WBX131080 WLT131079:WLT131080 WVP131079:WVP131080 C196615:C196616 JD196615:JD196616 SZ196615:SZ196616 ACV196615:ACV196616 AMR196615:AMR196616 AWN196615:AWN196616 BGJ196615:BGJ196616 BQF196615:BQF196616 CAB196615:CAB196616 CJX196615:CJX196616 CTT196615:CTT196616 DDP196615:DDP196616 DNL196615:DNL196616 DXH196615:DXH196616 EHD196615:EHD196616 EQZ196615:EQZ196616 FAV196615:FAV196616 FKR196615:FKR196616 FUN196615:FUN196616 GEJ196615:GEJ196616 GOF196615:GOF196616 GYB196615:GYB196616 HHX196615:HHX196616 HRT196615:HRT196616 IBP196615:IBP196616 ILL196615:ILL196616 IVH196615:IVH196616 JFD196615:JFD196616 JOZ196615:JOZ196616 JYV196615:JYV196616 KIR196615:KIR196616 KSN196615:KSN196616 LCJ196615:LCJ196616 LMF196615:LMF196616 LWB196615:LWB196616 MFX196615:MFX196616 MPT196615:MPT196616 MZP196615:MZP196616 NJL196615:NJL196616 NTH196615:NTH196616 ODD196615:ODD196616 OMZ196615:OMZ196616 OWV196615:OWV196616 PGR196615:PGR196616 PQN196615:PQN196616 QAJ196615:QAJ196616 QKF196615:QKF196616 QUB196615:QUB196616 RDX196615:RDX196616 RNT196615:RNT196616 RXP196615:RXP196616 SHL196615:SHL196616 SRH196615:SRH196616 TBD196615:TBD196616 TKZ196615:TKZ196616 TUV196615:TUV196616 UER196615:UER196616 UON196615:UON196616 UYJ196615:UYJ196616 VIF196615:VIF196616 VSB196615:VSB196616 WBX196615:WBX196616 WLT196615:WLT196616 WVP196615:WVP196616 C262151:C262152 JD262151:JD262152 SZ262151:SZ262152 ACV262151:ACV262152 AMR262151:AMR262152 AWN262151:AWN262152 BGJ262151:BGJ262152 BQF262151:BQF262152 CAB262151:CAB262152 CJX262151:CJX262152 CTT262151:CTT262152 DDP262151:DDP262152 DNL262151:DNL262152 DXH262151:DXH262152 EHD262151:EHD262152 EQZ262151:EQZ262152 FAV262151:FAV262152 FKR262151:FKR262152 FUN262151:FUN262152 GEJ262151:GEJ262152 GOF262151:GOF262152 GYB262151:GYB262152 HHX262151:HHX262152 HRT262151:HRT262152 IBP262151:IBP262152 ILL262151:ILL262152 IVH262151:IVH262152 JFD262151:JFD262152 JOZ262151:JOZ262152 JYV262151:JYV262152 KIR262151:KIR262152 KSN262151:KSN262152 LCJ262151:LCJ262152 LMF262151:LMF262152 LWB262151:LWB262152 MFX262151:MFX262152 MPT262151:MPT262152 MZP262151:MZP262152 NJL262151:NJL262152 NTH262151:NTH262152 ODD262151:ODD262152 OMZ262151:OMZ262152 OWV262151:OWV262152 PGR262151:PGR262152 PQN262151:PQN262152 QAJ262151:QAJ262152 QKF262151:QKF262152 QUB262151:QUB262152 RDX262151:RDX262152 RNT262151:RNT262152 RXP262151:RXP262152 SHL262151:SHL262152 SRH262151:SRH262152 TBD262151:TBD262152 TKZ262151:TKZ262152 TUV262151:TUV262152 UER262151:UER262152 UON262151:UON262152 UYJ262151:UYJ262152 VIF262151:VIF262152 VSB262151:VSB262152 WBX262151:WBX262152 WLT262151:WLT262152 WVP262151:WVP262152 C327687:C327688 JD327687:JD327688 SZ327687:SZ327688 ACV327687:ACV327688 AMR327687:AMR327688 AWN327687:AWN327688 BGJ327687:BGJ327688 BQF327687:BQF327688 CAB327687:CAB327688 CJX327687:CJX327688 CTT327687:CTT327688 DDP327687:DDP327688 DNL327687:DNL327688 DXH327687:DXH327688 EHD327687:EHD327688 EQZ327687:EQZ327688 FAV327687:FAV327688 FKR327687:FKR327688 FUN327687:FUN327688 GEJ327687:GEJ327688 GOF327687:GOF327688 GYB327687:GYB327688 HHX327687:HHX327688 HRT327687:HRT327688 IBP327687:IBP327688 ILL327687:ILL327688 IVH327687:IVH327688 JFD327687:JFD327688 JOZ327687:JOZ327688 JYV327687:JYV327688 KIR327687:KIR327688 KSN327687:KSN327688 LCJ327687:LCJ327688 LMF327687:LMF327688 LWB327687:LWB327688 MFX327687:MFX327688 MPT327687:MPT327688 MZP327687:MZP327688 NJL327687:NJL327688 NTH327687:NTH327688 ODD327687:ODD327688 OMZ327687:OMZ327688 OWV327687:OWV327688 PGR327687:PGR327688 PQN327687:PQN327688 QAJ327687:QAJ327688 QKF327687:QKF327688 QUB327687:QUB327688 RDX327687:RDX327688 RNT327687:RNT327688 RXP327687:RXP327688 SHL327687:SHL327688 SRH327687:SRH327688 TBD327687:TBD327688 TKZ327687:TKZ327688 TUV327687:TUV327688 UER327687:UER327688 UON327687:UON327688 UYJ327687:UYJ327688 VIF327687:VIF327688 VSB327687:VSB327688 WBX327687:WBX327688 WLT327687:WLT327688 WVP327687:WVP327688 C393223:C393224 JD393223:JD393224 SZ393223:SZ393224 ACV393223:ACV393224 AMR393223:AMR393224 AWN393223:AWN393224 BGJ393223:BGJ393224 BQF393223:BQF393224 CAB393223:CAB393224 CJX393223:CJX393224 CTT393223:CTT393224 DDP393223:DDP393224 DNL393223:DNL393224 DXH393223:DXH393224 EHD393223:EHD393224 EQZ393223:EQZ393224 FAV393223:FAV393224 FKR393223:FKR393224 FUN393223:FUN393224 GEJ393223:GEJ393224 GOF393223:GOF393224 GYB393223:GYB393224 HHX393223:HHX393224 HRT393223:HRT393224 IBP393223:IBP393224 ILL393223:ILL393224 IVH393223:IVH393224 JFD393223:JFD393224 JOZ393223:JOZ393224 JYV393223:JYV393224 KIR393223:KIR393224 KSN393223:KSN393224 LCJ393223:LCJ393224 LMF393223:LMF393224 LWB393223:LWB393224 MFX393223:MFX393224 MPT393223:MPT393224 MZP393223:MZP393224 NJL393223:NJL393224 NTH393223:NTH393224 ODD393223:ODD393224 OMZ393223:OMZ393224 OWV393223:OWV393224 PGR393223:PGR393224 PQN393223:PQN393224 QAJ393223:QAJ393224 QKF393223:QKF393224 QUB393223:QUB393224 RDX393223:RDX393224 RNT393223:RNT393224 RXP393223:RXP393224 SHL393223:SHL393224 SRH393223:SRH393224 TBD393223:TBD393224 TKZ393223:TKZ393224 TUV393223:TUV393224 UER393223:UER393224 UON393223:UON393224 UYJ393223:UYJ393224 VIF393223:VIF393224 VSB393223:VSB393224 WBX393223:WBX393224 WLT393223:WLT393224 WVP393223:WVP393224 C458759:C458760 JD458759:JD458760 SZ458759:SZ458760 ACV458759:ACV458760 AMR458759:AMR458760 AWN458759:AWN458760 BGJ458759:BGJ458760 BQF458759:BQF458760 CAB458759:CAB458760 CJX458759:CJX458760 CTT458759:CTT458760 DDP458759:DDP458760 DNL458759:DNL458760 DXH458759:DXH458760 EHD458759:EHD458760 EQZ458759:EQZ458760 FAV458759:FAV458760 FKR458759:FKR458760 FUN458759:FUN458760 GEJ458759:GEJ458760 GOF458759:GOF458760 GYB458759:GYB458760 HHX458759:HHX458760 HRT458759:HRT458760 IBP458759:IBP458760 ILL458759:ILL458760 IVH458759:IVH458760 JFD458759:JFD458760 JOZ458759:JOZ458760 JYV458759:JYV458760 KIR458759:KIR458760 KSN458759:KSN458760 LCJ458759:LCJ458760 LMF458759:LMF458760 LWB458759:LWB458760 MFX458759:MFX458760 MPT458759:MPT458760 MZP458759:MZP458760 NJL458759:NJL458760 NTH458759:NTH458760 ODD458759:ODD458760 OMZ458759:OMZ458760 OWV458759:OWV458760 PGR458759:PGR458760 PQN458759:PQN458760 QAJ458759:QAJ458760 QKF458759:QKF458760 QUB458759:QUB458760 RDX458759:RDX458760 RNT458759:RNT458760 RXP458759:RXP458760 SHL458759:SHL458760 SRH458759:SRH458760 TBD458759:TBD458760 TKZ458759:TKZ458760 TUV458759:TUV458760 UER458759:UER458760 UON458759:UON458760 UYJ458759:UYJ458760 VIF458759:VIF458760 VSB458759:VSB458760 WBX458759:WBX458760 WLT458759:WLT458760 WVP458759:WVP458760 C524295:C524296 JD524295:JD524296 SZ524295:SZ524296 ACV524295:ACV524296 AMR524295:AMR524296 AWN524295:AWN524296 BGJ524295:BGJ524296 BQF524295:BQF524296 CAB524295:CAB524296 CJX524295:CJX524296 CTT524295:CTT524296 DDP524295:DDP524296 DNL524295:DNL524296 DXH524295:DXH524296 EHD524295:EHD524296 EQZ524295:EQZ524296 FAV524295:FAV524296 FKR524295:FKR524296 FUN524295:FUN524296 GEJ524295:GEJ524296 GOF524295:GOF524296 GYB524295:GYB524296 HHX524295:HHX524296 HRT524295:HRT524296 IBP524295:IBP524296 ILL524295:ILL524296 IVH524295:IVH524296 JFD524295:JFD524296 JOZ524295:JOZ524296 JYV524295:JYV524296 KIR524295:KIR524296 KSN524295:KSN524296 LCJ524295:LCJ524296 LMF524295:LMF524296 LWB524295:LWB524296 MFX524295:MFX524296 MPT524295:MPT524296 MZP524295:MZP524296 NJL524295:NJL524296 NTH524295:NTH524296 ODD524295:ODD524296 OMZ524295:OMZ524296 OWV524295:OWV524296 PGR524295:PGR524296 PQN524295:PQN524296 QAJ524295:QAJ524296 QKF524295:QKF524296 QUB524295:QUB524296 RDX524295:RDX524296 RNT524295:RNT524296 RXP524295:RXP524296 SHL524295:SHL524296 SRH524295:SRH524296 TBD524295:TBD524296 TKZ524295:TKZ524296 TUV524295:TUV524296 UER524295:UER524296 UON524295:UON524296 UYJ524295:UYJ524296 VIF524295:VIF524296 VSB524295:VSB524296 WBX524295:WBX524296 WLT524295:WLT524296 WVP524295:WVP524296 C589831:C589832 JD589831:JD589832 SZ589831:SZ589832 ACV589831:ACV589832 AMR589831:AMR589832 AWN589831:AWN589832 BGJ589831:BGJ589832 BQF589831:BQF589832 CAB589831:CAB589832 CJX589831:CJX589832 CTT589831:CTT589832 DDP589831:DDP589832 DNL589831:DNL589832 DXH589831:DXH589832 EHD589831:EHD589832 EQZ589831:EQZ589832 FAV589831:FAV589832 FKR589831:FKR589832 FUN589831:FUN589832 GEJ589831:GEJ589832 GOF589831:GOF589832 GYB589831:GYB589832 HHX589831:HHX589832 HRT589831:HRT589832 IBP589831:IBP589832 ILL589831:ILL589832 IVH589831:IVH589832 JFD589831:JFD589832 JOZ589831:JOZ589832 JYV589831:JYV589832 KIR589831:KIR589832 KSN589831:KSN589832 LCJ589831:LCJ589832 LMF589831:LMF589832 LWB589831:LWB589832 MFX589831:MFX589832 MPT589831:MPT589832 MZP589831:MZP589832 NJL589831:NJL589832 NTH589831:NTH589832 ODD589831:ODD589832 OMZ589831:OMZ589832 OWV589831:OWV589832 PGR589831:PGR589832 PQN589831:PQN589832 QAJ589831:QAJ589832 QKF589831:QKF589832 QUB589831:QUB589832 RDX589831:RDX589832 RNT589831:RNT589832 RXP589831:RXP589832 SHL589831:SHL589832 SRH589831:SRH589832 TBD589831:TBD589832 TKZ589831:TKZ589832 TUV589831:TUV589832 UER589831:UER589832 UON589831:UON589832 UYJ589831:UYJ589832 VIF589831:VIF589832 VSB589831:VSB589832 WBX589831:WBX589832 WLT589831:WLT589832 WVP589831:WVP589832 C655367:C655368 JD655367:JD655368 SZ655367:SZ655368 ACV655367:ACV655368 AMR655367:AMR655368 AWN655367:AWN655368 BGJ655367:BGJ655368 BQF655367:BQF655368 CAB655367:CAB655368 CJX655367:CJX655368 CTT655367:CTT655368 DDP655367:DDP655368 DNL655367:DNL655368 DXH655367:DXH655368 EHD655367:EHD655368 EQZ655367:EQZ655368 FAV655367:FAV655368 FKR655367:FKR655368 FUN655367:FUN655368 GEJ655367:GEJ655368 GOF655367:GOF655368 GYB655367:GYB655368 HHX655367:HHX655368 HRT655367:HRT655368 IBP655367:IBP655368 ILL655367:ILL655368 IVH655367:IVH655368 JFD655367:JFD655368 JOZ655367:JOZ655368 JYV655367:JYV655368 KIR655367:KIR655368 KSN655367:KSN655368 LCJ655367:LCJ655368 LMF655367:LMF655368 LWB655367:LWB655368 MFX655367:MFX655368 MPT655367:MPT655368 MZP655367:MZP655368 NJL655367:NJL655368 NTH655367:NTH655368 ODD655367:ODD655368 OMZ655367:OMZ655368 OWV655367:OWV655368 PGR655367:PGR655368 PQN655367:PQN655368 QAJ655367:QAJ655368 QKF655367:QKF655368 QUB655367:QUB655368 RDX655367:RDX655368 RNT655367:RNT655368 RXP655367:RXP655368 SHL655367:SHL655368 SRH655367:SRH655368 TBD655367:TBD655368 TKZ655367:TKZ655368 TUV655367:TUV655368 UER655367:UER655368 UON655367:UON655368 UYJ655367:UYJ655368 VIF655367:VIF655368 VSB655367:VSB655368 WBX655367:WBX655368 WLT655367:WLT655368 WVP655367:WVP655368 C720903:C720904 JD720903:JD720904 SZ720903:SZ720904 ACV720903:ACV720904 AMR720903:AMR720904 AWN720903:AWN720904 BGJ720903:BGJ720904 BQF720903:BQF720904 CAB720903:CAB720904 CJX720903:CJX720904 CTT720903:CTT720904 DDP720903:DDP720904 DNL720903:DNL720904 DXH720903:DXH720904 EHD720903:EHD720904 EQZ720903:EQZ720904 FAV720903:FAV720904 FKR720903:FKR720904 FUN720903:FUN720904 GEJ720903:GEJ720904 GOF720903:GOF720904 GYB720903:GYB720904 HHX720903:HHX720904 HRT720903:HRT720904 IBP720903:IBP720904 ILL720903:ILL720904 IVH720903:IVH720904 JFD720903:JFD720904 JOZ720903:JOZ720904 JYV720903:JYV720904 KIR720903:KIR720904 KSN720903:KSN720904 LCJ720903:LCJ720904 LMF720903:LMF720904 LWB720903:LWB720904 MFX720903:MFX720904 MPT720903:MPT720904 MZP720903:MZP720904 NJL720903:NJL720904 NTH720903:NTH720904 ODD720903:ODD720904 OMZ720903:OMZ720904 OWV720903:OWV720904 PGR720903:PGR720904 PQN720903:PQN720904 QAJ720903:QAJ720904 QKF720903:QKF720904 QUB720903:QUB720904 RDX720903:RDX720904 RNT720903:RNT720904 RXP720903:RXP720904 SHL720903:SHL720904 SRH720903:SRH720904 TBD720903:TBD720904 TKZ720903:TKZ720904 TUV720903:TUV720904 UER720903:UER720904 UON720903:UON720904 UYJ720903:UYJ720904 VIF720903:VIF720904 VSB720903:VSB720904 WBX720903:WBX720904 WLT720903:WLT720904 WVP720903:WVP720904 C786439:C786440 JD786439:JD786440 SZ786439:SZ786440 ACV786439:ACV786440 AMR786439:AMR786440 AWN786439:AWN786440 BGJ786439:BGJ786440 BQF786439:BQF786440 CAB786439:CAB786440 CJX786439:CJX786440 CTT786439:CTT786440 DDP786439:DDP786440 DNL786439:DNL786440 DXH786439:DXH786440 EHD786439:EHD786440 EQZ786439:EQZ786440 FAV786439:FAV786440 FKR786439:FKR786440 FUN786439:FUN786440 GEJ786439:GEJ786440 GOF786439:GOF786440 GYB786439:GYB786440 HHX786439:HHX786440 HRT786439:HRT786440 IBP786439:IBP786440 ILL786439:ILL786440 IVH786439:IVH786440 JFD786439:JFD786440 JOZ786439:JOZ786440 JYV786439:JYV786440 KIR786439:KIR786440 KSN786439:KSN786440 LCJ786439:LCJ786440 LMF786439:LMF786440 LWB786439:LWB786440 MFX786439:MFX786440 MPT786439:MPT786440 MZP786439:MZP786440 NJL786439:NJL786440 NTH786439:NTH786440 ODD786439:ODD786440 OMZ786439:OMZ786440 OWV786439:OWV786440 PGR786439:PGR786440 PQN786439:PQN786440 QAJ786439:QAJ786440 QKF786439:QKF786440 QUB786439:QUB786440 RDX786439:RDX786440 RNT786439:RNT786440 RXP786439:RXP786440 SHL786439:SHL786440 SRH786439:SRH786440 TBD786439:TBD786440 TKZ786439:TKZ786440 TUV786439:TUV786440 UER786439:UER786440 UON786439:UON786440 UYJ786439:UYJ786440 VIF786439:VIF786440 VSB786439:VSB786440 WBX786439:WBX786440 WLT786439:WLT786440 WVP786439:WVP786440 C851975:C851976 JD851975:JD851976 SZ851975:SZ851976 ACV851975:ACV851976 AMR851975:AMR851976 AWN851975:AWN851976 BGJ851975:BGJ851976 BQF851975:BQF851976 CAB851975:CAB851976 CJX851975:CJX851976 CTT851975:CTT851976 DDP851975:DDP851976 DNL851975:DNL851976 DXH851975:DXH851976 EHD851975:EHD851976 EQZ851975:EQZ851976 FAV851975:FAV851976 FKR851975:FKR851976 FUN851975:FUN851976 GEJ851975:GEJ851976 GOF851975:GOF851976 GYB851975:GYB851976 HHX851975:HHX851976 HRT851975:HRT851976 IBP851975:IBP851976 ILL851975:ILL851976 IVH851975:IVH851976 JFD851975:JFD851976 JOZ851975:JOZ851976 JYV851975:JYV851976 KIR851975:KIR851976 KSN851975:KSN851976 LCJ851975:LCJ851976 LMF851975:LMF851976 LWB851975:LWB851976 MFX851975:MFX851976 MPT851975:MPT851976 MZP851975:MZP851976 NJL851975:NJL851976 NTH851975:NTH851976 ODD851975:ODD851976 OMZ851975:OMZ851976 OWV851975:OWV851976 PGR851975:PGR851976 PQN851975:PQN851976 QAJ851975:QAJ851976 QKF851975:QKF851976 QUB851975:QUB851976 RDX851975:RDX851976 RNT851975:RNT851976 RXP851975:RXP851976 SHL851975:SHL851976 SRH851975:SRH851976 TBD851975:TBD851976 TKZ851975:TKZ851976 TUV851975:TUV851976 UER851975:UER851976 UON851975:UON851976 UYJ851975:UYJ851976 VIF851975:VIF851976 VSB851975:VSB851976 WBX851975:WBX851976 WLT851975:WLT851976 WVP851975:WVP851976 C917511:C917512 JD917511:JD917512 SZ917511:SZ917512 ACV917511:ACV917512 AMR917511:AMR917512 AWN917511:AWN917512 BGJ917511:BGJ917512 BQF917511:BQF917512 CAB917511:CAB917512 CJX917511:CJX917512 CTT917511:CTT917512 DDP917511:DDP917512 DNL917511:DNL917512 DXH917511:DXH917512 EHD917511:EHD917512 EQZ917511:EQZ917512 FAV917511:FAV917512 FKR917511:FKR917512 FUN917511:FUN917512 GEJ917511:GEJ917512 GOF917511:GOF917512 GYB917511:GYB917512 HHX917511:HHX917512 HRT917511:HRT917512 IBP917511:IBP917512 ILL917511:ILL917512 IVH917511:IVH917512 JFD917511:JFD917512 JOZ917511:JOZ917512 JYV917511:JYV917512 KIR917511:KIR917512 KSN917511:KSN917512 LCJ917511:LCJ917512 LMF917511:LMF917512 LWB917511:LWB917512 MFX917511:MFX917512 MPT917511:MPT917512 MZP917511:MZP917512 NJL917511:NJL917512 NTH917511:NTH917512 ODD917511:ODD917512 OMZ917511:OMZ917512 OWV917511:OWV917512 PGR917511:PGR917512 PQN917511:PQN917512 QAJ917511:QAJ917512 QKF917511:QKF917512 QUB917511:QUB917512 RDX917511:RDX917512 RNT917511:RNT917512 RXP917511:RXP917512 SHL917511:SHL917512 SRH917511:SRH917512 TBD917511:TBD917512 TKZ917511:TKZ917512 TUV917511:TUV917512 UER917511:UER917512 UON917511:UON917512 UYJ917511:UYJ917512 VIF917511:VIF917512 VSB917511:VSB917512 WBX917511:WBX917512 WLT917511:WLT917512 WVP917511:WVP917512 C983047:C983048 JD983047:JD983048 SZ983047:SZ983048 ACV983047:ACV983048 AMR983047:AMR983048 AWN983047:AWN983048 BGJ983047:BGJ983048 BQF983047:BQF983048 CAB983047:CAB983048 CJX983047:CJX983048 CTT983047:CTT983048 DDP983047:DDP983048 DNL983047:DNL983048 DXH983047:DXH983048 EHD983047:EHD983048 EQZ983047:EQZ983048 FAV983047:FAV983048 FKR983047:FKR983048 FUN983047:FUN983048 GEJ983047:GEJ983048 GOF983047:GOF983048 GYB983047:GYB983048 HHX983047:HHX983048 HRT983047:HRT983048 IBP983047:IBP983048 ILL983047:ILL983048 IVH983047:IVH983048 JFD983047:JFD983048 JOZ983047:JOZ983048 JYV983047:JYV983048 KIR983047:KIR983048 KSN983047:KSN983048 LCJ983047:LCJ983048 LMF983047:LMF983048 LWB983047:LWB983048 MFX983047:MFX983048 MPT983047:MPT983048 MZP983047:MZP983048 NJL983047:NJL983048 NTH983047:NTH983048 ODD983047:ODD983048 OMZ983047:OMZ983048 OWV983047:OWV983048 PGR983047:PGR983048 PQN983047:PQN983048 QAJ983047:QAJ983048 QKF983047:QKF983048 QUB983047:QUB983048 RDX983047:RDX983048 RNT983047:RNT983048 RXP983047:RXP983048 SHL983047:SHL983048 SRH983047:SRH983048 TBD983047:TBD983048 TKZ983047:TKZ983048 TUV983047:TUV983048 UER983047:UER983048 UON983047:UON983048 UYJ983047:UYJ983048 VIF983047:VIF983048 VSB983047:VSB983048 WBX983047:WBX983048 WLT983047:WLT983048 WVP983047:WVP983048"/>
  </dataValidations>
  <pageMargins left="0.47244094488188981" right="0.19685039370078741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B15" sqref="B15"/>
    </sheetView>
  </sheetViews>
  <sheetFormatPr defaultRowHeight="12.75" x14ac:dyDescent="0.2"/>
  <cols>
    <col min="1" max="1" width="37.140625" style="271" customWidth="1"/>
    <col min="2" max="2" width="15.42578125" style="271" customWidth="1"/>
    <col min="3" max="3" width="13" style="271" customWidth="1"/>
    <col min="4" max="4" width="20.42578125" style="271" customWidth="1"/>
    <col min="5" max="5" width="14" style="271" customWidth="1"/>
    <col min="6" max="6" width="12" style="271" customWidth="1"/>
    <col min="7" max="7" width="15.28515625" style="271" customWidth="1"/>
    <col min="8" max="8" width="23.7109375" style="271" customWidth="1"/>
    <col min="9" max="9" width="30.28515625" style="270" customWidth="1"/>
    <col min="10" max="258" width="9.140625" style="271"/>
    <col min="259" max="259" width="42.28515625" style="271" customWidth="1"/>
    <col min="260" max="260" width="19.28515625" style="271" customWidth="1"/>
    <col min="261" max="261" width="14.85546875" style="271" customWidth="1"/>
    <col min="262" max="262" width="23.140625" style="271" customWidth="1"/>
    <col min="263" max="263" width="16.42578125" style="271" customWidth="1"/>
    <col min="264" max="264" width="31" style="271" customWidth="1"/>
    <col min="265" max="265" width="30.28515625" style="271" customWidth="1"/>
    <col min="266" max="514" width="9.140625" style="271"/>
    <col min="515" max="515" width="42.28515625" style="271" customWidth="1"/>
    <col min="516" max="516" width="19.28515625" style="271" customWidth="1"/>
    <col min="517" max="517" width="14.85546875" style="271" customWidth="1"/>
    <col min="518" max="518" width="23.140625" style="271" customWidth="1"/>
    <col min="519" max="519" width="16.42578125" style="271" customWidth="1"/>
    <col min="520" max="520" width="31" style="271" customWidth="1"/>
    <col min="521" max="521" width="30.28515625" style="271" customWidth="1"/>
    <col min="522" max="770" width="9.140625" style="271"/>
    <col min="771" max="771" width="42.28515625" style="271" customWidth="1"/>
    <col min="772" max="772" width="19.28515625" style="271" customWidth="1"/>
    <col min="773" max="773" width="14.85546875" style="271" customWidth="1"/>
    <col min="774" max="774" width="23.140625" style="271" customWidth="1"/>
    <col min="775" max="775" width="16.42578125" style="271" customWidth="1"/>
    <col min="776" max="776" width="31" style="271" customWidth="1"/>
    <col min="777" max="777" width="30.28515625" style="271" customWidth="1"/>
    <col min="778" max="1026" width="9.140625" style="271"/>
    <col min="1027" max="1027" width="42.28515625" style="271" customWidth="1"/>
    <col min="1028" max="1028" width="19.28515625" style="271" customWidth="1"/>
    <col min="1029" max="1029" width="14.85546875" style="271" customWidth="1"/>
    <col min="1030" max="1030" width="23.140625" style="271" customWidth="1"/>
    <col min="1031" max="1031" width="16.42578125" style="271" customWidth="1"/>
    <col min="1032" max="1032" width="31" style="271" customWidth="1"/>
    <col min="1033" max="1033" width="30.28515625" style="271" customWidth="1"/>
    <col min="1034" max="1282" width="9.140625" style="271"/>
    <col min="1283" max="1283" width="42.28515625" style="271" customWidth="1"/>
    <col min="1284" max="1284" width="19.28515625" style="271" customWidth="1"/>
    <col min="1285" max="1285" width="14.85546875" style="271" customWidth="1"/>
    <col min="1286" max="1286" width="23.140625" style="271" customWidth="1"/>
    <col min="1287" max="1287" width="16.42578125" style="271" customWidth="1"/>
    <col min="1288" max="1288" width="31" style="271" customWidth="1"/>
    <col min="1289" max="1289" width="30.28515625" style="271" customWidth="1"/>
    <col min="1290" max="1538" width="9.140625" style="271"/>
    <col min="1539" max="1539" width="42.28515625" style="271" customWidth="1"/>
    <col min="1540" max="1540" width="19.28515625" style="271" customWidth="1"/>
    <col min="1541" max="1541" width="14.85546875" style="271" customWidth="1"/>
    <col min="1542" max="1542" width="23.140625" style="271" customWidth="1"/>
    <col min="1543" max="1543" width="16.42578125" style="271" customWidth="1"/>
    <col min="1544" max="1544" width="31" style="271" customWidth="1"/>
    <col min="1545" max="1545" width="30.28515625" style="271" customWidth="1"/>
    <col min="1546" max="1794" width="9.140625" style="271"/>
    <col min="1795" max="1795" width="42.28515625" style="271" customWidth="1"/>
    <col min="1796" max="1796" width="19.28515625" style="271" customWidth="1"/>
    <col min="1797" max="1797" width="14.85546875" style="271" customWidth="1"/>
    <col min="1798" max="1798" width="23.140625" style="271" customWidth="1"/>
    <col min="1799" max="1799" width="16.42578125" style="271" customWidth="1"/>
    <col min="1800" max="1800" width="31" style="271" customWidth="1"/>
    <col min="1801" max="1801" width="30.28515625" style="271" customWidth="1"/>
    <col min="1802" max="2050" width="9.140625" style="271"/>
    <col min="2051" max="2051" width="42.28515625" style="271" customWidth="1"/>
    <col min="2052" max="2052" width="19.28515625" style="271" customWidth="1"/>
    <col min="2053" max="2053" width="14.85546875" style="271" customWidth="1"/>
    <col min="2054" max="2054" width="23.140625" style="271" customWidth="1"/>
    <col min="2055" max="2055" width="16.42578125" style="271" customWidth="1"/>
    <col min="2056" max="2056" width="31" style="271" customWidth="1"/>
    <col min="2057" max="2057" width="30.28515625" style="271" customWidth="1"/>
    <col min="2058" max="2306" width="9.140625" style="271"/>
    <col min="2307" max="2307" width="42.28515625" style="271" customWidth="1"/>
    <col min="2308" max="2308" width="19.28515625" style="271" customWidth="1"/>
    <col min="2309" max="2309" width="14.85546875" style="271" customWidth="1"/>
    <col min="2310" max="2310" width="23.140625" style="271" customWidth="1"/>
    <col min="2311" max="2311" width="16.42578125" style="271" customWidth="1"/>
    <col min="2312" max="2312" width="31" style="271" customWidth="1"/>
    <col min="2313" max="2313" width="30.28515625" style="271" customWidth="1"/>
    <col min="2314" max="2562" width="9.140625" style="271"/>
    <col min="2563" max="2563" width="42.28515625" style="271" customWidth="1"/>
    <col min="2564" max="2564" width="19.28515625" style="271" customWidth="1"/>
    <col min="2565" max="2565" width="14.85546875" style="271" customWidth="1"/>
    <col min="2566" max="2566" width="23.140625" style="271" customWidth="1"/>
    <col min="2567" max="2567" width="16.42578125" style="271" customWidth="1"/>
    <col min="2568" max="2568" width="31" style="271" customWidth="1"/>
    <col min="2569" max="2569" width="30.28515625" style="271" customWidth="1"/>
    <col min="2570" max="2818" width="9.140625" style="271"/>
    <col min="2819" max="2819" width="42.28515625" style="271" customWidth="1"/>
    <col min="2820" max="2820" width="19.28515625" style="271" customWidth="1"/>
    <col min="2821" max="2821" width="14.85546875" style="271" customWidth="1"/>
    <col min="2822" max="2822" width="23.140625" style="271" customWidth="1"/>
    <col min="2823" max="2823" width="16.42578125" style="271" customWidth="1"/>
    <col min="2824" max="2824" width="31" style="271" customWidth="1"/>
    <col min="2825" max="2825" width="30.28515625" style="271" customWidth="1"/>
    <col min="2826" max="3074" width="9.140625" style="271"/>
    <col min="3075" max="3075" width="42.28515625" style="271" customWidth="1"/>
    <col min="3076" max="3076" width="19.28515625" style="271" customWidth="1"/>
    <col min="3077" max="3077" width="14.85546875" style="271" customWidth="1"/>
    <col min="3078" max="3078" width="23.140625" style="271" customWidth="1"/>
    <col min="3079" max="3079" width="16.42578125" style="271" customWidth="1"/>
    <col min="3080" max="3080" width="31" style="271" customWidth="1"/>
    <col min="3081" max="3081" width="30.28515625" style="271" customWidth="1"/>
    <col min="3082" max="3330" width="9.140625" style="271"/>
    <col min="3331" max="3331" width="42.28515625" style="271" customWidth="1"/>
    <col min="3332" max="3332" width="19.28515625" style="271" customWidth="1"/>
    <col min="3333" max="3333" width="14.85546875" style="271" customWidth="1"/>
    <col min="3334" max="3334" width="23.140625" style="271" customWidth="1"/>
    <col min="3335" max="3335" width="16.42578125" style="271" customWidth="1"/>
    <col min="3336" max="3336" width="31" style="271" customWidth="1"/>
    <col min="3337" max="3337" width="30.28515625" style="271" customWidth="1"/>
    <col min="3338" max="3586" width="9.140625" style="271"/>
    <col min="3587" max="3587" width="42.28515625" style="271" customWidth="1"/>
    <col min="3588" max="3588" width="19.28515625" style="271" customWidth="1"/>
    <col min="3589" max="3589" width="14.85546875" style="271" customWidth="1"/>
    <col min="3590" max="3590" width="23.140625" style="271" customWidth="1"/>
    <col min="3591" max="3591" width="16.42578125" style="271" customWidth="1"/>
    <col min="3592" max="3592" width="31" style="271" customWidth="1"/>
    <col min="3593" max="3593" width="30.28515625" style="271" customWidth="1"/>
    <col min="3594" max="3842" width="9.140625" style="271"/>
    <col min="3843" max="3843" width="42.28515625" style="271" customWidth="1"/>
    <col min="3844" max="3844" width="19.28515625" style="271" customWidth="1"/>
    <col min="3845" max="3845" width="14.85546875" style="271" customWidth="1"/>
    <col min="3846" max="3846" width="23.140625" style="271" customWidth="1"/>
    <col min="3847" max="3847" width="16.42578125" style="271" customWidth="1"/>
    <col min="3848" max="3848" width="31" style="271" customWidth="1"/>
    <col min="3849" max="3849" width="30.28515625" style="271" customWidth="1"/>
    <col min="3850" max="4098" width="9.140625" style="271"/>
    <col min="4099" max="4099" width="42.28515625" style="271" customWidth="1"/>
    <col min="4100" max="4100" width="19.28515625" style="271" customWidth="1"/>
    <col min="4101" max="4101" width="14.85546875" style="271" customWidth="1"/>
    <col min="4102" max="4102" width="23.140625" style="271" customWidth="1"/>
    <col min="4103" max="4103" width="16.42578125" style="271" customWidth="1"/>
    <col min="4104" max="4104" width="31" style="271" customWidth="1"/>
    <col min="4105" max="4105" width="30.28515625" style="271" customWidth="1"/>
    <col min="4106" max="4354" width="9.140625" style="271"/>
    <col min="4355" max="4355" width="42.28515625" style="271" customWidth="1"/>
    <col min="4356" max="4356" width="19.28515625" style="271" customWidth="1"/>
    <col min="4357" max="4357" width="14.85546875" style="271" customWidth="1"/>
    <col min="4358" max="4358" width="23.140625" style="271" customWidth="1"/>
    <col min="4359" max="4359" width="16.42578125" style="271" customWidth="1"/>
    <col min="4360" max="4360" width="31" style="271" customWidth="1"/>
    <col min="4361" max="4361" width="30.28515625" style="271" customWidth="1"/>
    <col min="4362" max="4610" width="9.140625" style="271"/>
    <col min="4611" max="4611" width="42.28515625" style="271" customWidth="1"/>
    <col min="4612" max="4612" width="19.28515625" style="271" customWidth="1"/>
    <col min="4613" max="4613" width="14.85546875" style="271" customWidth="1"/>
    <col min="4614" max="4614" width="23.140625" style="271" customWidth="1"/>
    <col min="4615" max="4615" width="16.42578125" style="271" customWidth="1"/>
    <col min="4616" max="4616" width="31" style="271" customWidth="1"/>
    <col min="4617" max="4617" width="30.28515625" style="271" customWidth="1"/>
    <col min="4618" max="4866" width="9.140625" style="271"/>
    <col min="4867" max="4867" width="42.28515625" style="271" customWidth="1"/>
    <col min="4868" max="4868" width="19.28515625" style="271" customWidth="1"/>
    <col min="4869" max="4869" width="14.85546875" style="271" customWidth="1"/>
    <col min="4870" max="4870" width="23.140625" style="271" customWidth="1"/>
    <col min="4871" max="4871" width="16.42578125" style="271" customWidth="1"/>
    <col min="4872" max="4872" width="31" style="271" customWidth="1"/>
    <col min="4873" max="4873" width="30.28515625" style="271" customWidth="1"/>
    <col min="4874" max="5122" width="9.140625" style="271"/>
    <col min="5123" max="5123" width="42.28515625" style="271" customWidth="1"/>
    <col min="5124" max="5124" width="19.28515625" style="271" customWidth="1"/>
    <col min="5125" max="5125" width="14.85546875" style="271" customWidth="1"/>
    <col min="5126" max="5126" width="23.140625" style="271" customWidth="1"/>
    <col min="5127" max="5127" width="16.42578125" style="271" customWidth="1"/>
    <col min="5128" max="5128" width="31" style="271" customWidth="1"/>
    <col min="5129" max="5129" width="30.28515625" style="271" customWidth="1"/>
    <col min="5130" max="5378" width="9.140625" style="271"/>
    <col min="5379" max="5379" width="42.28515625" style="271" customWidth="1"/>
    <col min="5380" max="5380" width="19.28515625" style="271" customWidth="1"/>
    <col min="5381" max="5381" width="14.85546875" style="271" customWidth="1"/>
    <col min="5382" max="5382" width="23.140625" style="271" customWidth="1"/>
    <col min="5383" max="5383" width="16.42578125" style="271" customWidth="1"/>
    <col min="5384" max="5384" width="31" style="271" customWidth="1"/>
    <col min="5385" max="5385" width="30.28515625" style="271" customWidth="1"/>
    <col min="5386" max="5634" width="9.140625" style="271"/>
    <col min="5635" max="5635" width="42.28515625" style="271" customWidth="1"/>
    <col min="5636" max="5636" width="19.28515625" style="271" customWidth="1"/>
    <col min="5637" max="5637" width="14.85546875" style="271" customWidth="1"/>
    <col min="5638" max="5638" width="23.140625" style="271" customWidth="1"/>
    <col min="5639" max="5639" width="16.42578125" style="271" customWidth="1"/>
    <col min="5640" max="5640" width="31" style="271" customWidth="1"/>
    <col min="5641" max="5641" width="30.28515625" style="271" customWidth="1"/>
    <col min="5642" max="5890" width="9.140625" style="271"/>
    <col min="5891" max="5891" width="42.28515625" style="271" customWidth="1"/>
    <col min="5892" max="5892" width="19.28515625" style="271" customWidth="1"/>
    <col min="5893" max="5893" width="14.85546875" style="271" customWidth="1"/>
    <col min="5894" max="5894" width="23.140625" style="271" customWidth="1"/>
    <col min="5895" max="5895" width="16.42578125" style="271" customWidth="1"/>
    <col min="5896" max="5896" width="31" style="271" customWidth="1"/>
    <col min="5897" max="5897" width="30.28515625" style="271" customWidth="1"/>
    <col min="5898" max="6146" width="9.140625" style="271"/>
    <col min="6147" max="6147" width="42.28515625" style="271" customWidth="1"/>
    <col min="6148" max="6148" width="19.28515625" style="271" customWidth="1"/>
    <col min="6149" max="6149" width="14.85546875" style="271" customWidth="1"/>
    <col min="6150" max="6150" width="23.140625" style="271" customWidth="1"/>
    <col min="6151" max="6151" width="16.42578125" style="271" customWidth="1"/>
    <col min="6152" max="6152" width="31" style="271" customWidth="1"/>
    <col min="6153" max="6153" width="30.28515625" style="271" customWidth="1"/>
    <col min="6154" max="6402" width="9.140625" style="271"/>
    <col min="6403" max="6403" width="42.28515625" style="271" customWidth="1"/>
    <col min="6404" max="6404" width="19.28515625" style="271" customWidth="1"/>
    <col min="6405" max="6405" width="14.85546875" style="271" customWidth="1"/>
    <col min="6406" max="6406" width="23.140625" style="271" customWidth="1"/>
    <col min="6407" max="6407" width="16.42578125" style="271" customWidth="1"/>
    <col min="6408" max="6408" width="31" style="271" customWidth="1"/>
    <col min="6409" max="6409" width="30.28515625" style="271" customWidth="1"/>
    <col min="6410" max="6658" width="9.140625" style="271"/>
    <col min="6659" max="6659" width="42.28515625" style="271" customWidth="1"/>
    <col min="6660" max="6660" width="19.28515625" style="271" customWidth="1"/>
    <col min="6661" max="6661" width="14.85546875" style="271" customWidth="1"/>
    <col min="6662" max="6662" width="23.140625" style="271" customWidth="1"/>
    <col min="6663" max="6663" width="16.42578125" style="271" customWidth="1"/>
    <col min="6664" max="6664" width="31" style="271" customWidth="1"/>
    <col min="6665" max="6665" width="30.28515625" style="271" customWidth="1"/>
    <col min="6666" max="6914" width="9.140625" style="271"/>
    <col min="6915" max="6915" width="42.28515625" style="271" customWidth="1"/>
    <col min="6916" max="6916" width="19.28515625" style="271" customWidth="1"/>
    <col min="6917" max="6917" width="14.85546875" style="271" customWidth="1"/>
    <col min="6918" max="6918" width="23.140625" style="271" customWidth="1"/>
    <col min="6919" max="6919" width="16.42578125" style="271" customWidth="1"/>
    <col min="6920" max="6920" width="31" style="271" customWidth="1"/>
    <col min="6921" max="6921" width="30.28515625" style="271" customWidth="1"/>
    <col min="6922" max="7170" width="9.140625" style="271"/>
    <col min="7171" max="7171" width="42.28515625" style="271" customWidth="1"/>
    <col min="7172" max="7172" width="19.28515625" style="271" customWidth="1"/>
    <col min="7173" max="7173" width="14.85546875" style="271" customWidth="1"/>
    <col min="7174" max="7174" width="23.140625" style="271" customWidth="1"/>
    <col min="7175" max="7175" width="16.42578125" style="271" customWidth="1"/>
    <col min="7176" max="7176" width="31" style="271" customWidth="1"/>
    <col min="7177" max="7177" width="30.28515625" style="271" customWidth="1"/>
    <col min="7178" max="7426" width="9.140625" style="271"/>
    <col min="7427" max="7427" width="42.28515625" style="271" customWidth="1"/>
    <col min="7428" max="7428" width="19.28515625" style="271" customWidth="1"/>
    <col min="7429" max="7429" width="14.85546875" style="271" customWidth="1"/>
    <col min="7430" max="7430" width="23.140625" style="271" customWidth="1"/>
    <col min="7431" max="7431" width="16.42578125" style="271" customWidth="1"/>
    <col min="7432" max="7432" width="31" style="271" customWidth="1"/>
    <col min="7433" max="7433" width="30.28515625" style="271" customWidth="1"/>
    <col min="7434" max="7682" width="9.140625" style="271"/>
    <col min="7683" max="7683" width="42.28515625" style="271" customWidth="1"/>
    <col min="7684" max="7684" width="19.28515625" style="271" customWidth="1"/>
    <col min="7685" max="7685" width="14.85546875" style="271" customWidth="1"/>
    <col min="7686" max="7686" width="23.140625" style="271" customWidth="1"/>
    <col min="7687" max="7687" width="16.42578125" style="271" customWidth="1"/>
    <col min="7688" max="7688" width="31" style="271" customWidth="1"/>
    <col min="7689" max="7689" width="30.28515625" style="271" customWidth="1"/>
    <col min="7690" max="7938" width="9.140625" style="271"/>
    <col min="7939" max="7939" width="42.28515625" style="271" customWidth="1"/>
    <col min="7940" max="7940" width="19.28515625" style="271" customWidth="1"/>
    <col min="7941" max="7941" width="14.85546875" style="271" customWidth="1"/>
    <col min="7942" max="7942" width="23.140625" style="271" customWidth="1"/>
    <col min="7943" max="7943" width="16.42578125" style="271" customWidth="1"/>
    <col min="7944" max="7944" width="31" style="271" customWidth="1"/>
    <col min="7945" max="7945" width="30.28515625" style="271" customWidth="1"/>
    <col min="7946" max="8194" width="9.140625" style="271"/>
    <col min="8195" max="8195" width="42.28515625" style="271" customWidth="1"/>
    <col min="8196" max="8196" width="19.28515625" style="271" customWidth="1"/>
    <col min="8197" max="8197" width="14.85546875" style="271" customWidth="1"/>
    <col min="8198" max="8198" width="23.140625" style="271" customWidth="1"/>
    <col min="8199" max="8199" width="16.42578125" style="271" customWidth="1"/>
    <col min="8200" max="8200" width="31" style="271" customWidth="1"/>
    <col min="8201" max="8201" width="30.28515625" style="271" customWidth="1"/>
    <col min="8202" max="8450" width="9.140625" style="271"/>
    <col min="8451" max="8451" width="42.28515625" style="271" customWidth="1"/>
    <col min="8452" max="8452" width="19.28515625" style="271" customWidth="1"/>
    <col min="8453" max="8453" width="14.85546875" style="271" customWidth="1"/>
    <col min="8454" max="8454" width="23.140625" style="271" customWidth="1"/>
    <col min="8455" max="8455" width="16.42578125" style="271" customWidth="1"/>
    <col min="8456" max="8456" width="31" style="271" customWidth="1"/>
    <col min="8457" max="8457" width="30.28515625" style="271" customWidth="1"/>
    <col min="8458" max="8706" width="9.140625" style="271"/>
    <col min="8707" max="8707" width="42.28515625" style="271" customWidth="1"/>
    <col min="8708" max="8708" width="19.28515625" style="271" customWidth="1"/>
    <col min="8709" max="8709" width="14.85546875" style="271" customWidth="1"/>
    <col min="8710" max="8710" width="23.140625" style="271" customWidth="1"/>
    <col min="8711" max="8711" width="16.42578125" style="271" customWidth="1"/>
    <col min="8712" max="8712" width="31" style="271" customWidth="1"/>
    <col min="8713" max="8713" width="30.28515625" style="271" customWidth="1"/>
    <col min="8714" max="8962" width="9.140625" style="271"/>
    <col min="8963" max="8963" width="42.28515625" style="271" customWidth="1"/>
    <col min="8964" max="8964" width="19.28515625" style="271" customWidth="1"/>
    <col min="8965" max="8965" width="14.85546875" style="271" customWidth="1"/>
    <col min="8966" max="8966" width="23.140625" style="271" customWidth="1"/>
    <col min="8967" max="8967" width="16.42578125" style="271" customWidth="1"/>
    <col min="8968" max="8968" width="31" style="271" customWidth="1"/>
    <col min="8969" max="8969" width="30.28515625" style="271" customWidth="1"/>
    <col min="8970" max="9218" width="9.140625" style="271"/>
    <col min="9219" max="9219" width="42.28515625" style="271" customWidth="1"/>
    <col min="9220" max="9220" width="19.28515625" style="271" customWidth="1"/>
    <col min="9221" max="9221" width="14.85546875" style="271" customWidth="1"/>
    <col min="9222" max="9222" width="23.140625" style="271" customWidth="1"/>
    <col min="9223" max="9223" width="16.42578125" style="271" customWidth="1"/>
    <col min="9224" max="9224" width="31" style="271" customWidth="1"/>
    <col min="9225" max="9225" width="30.28515625" style="271" customWidth="1"/>
    <col min="9226" max="9474" width="9.140625" style="271"/>
    <col min="9475" max="9475" width="42.28515625" style="271" customWidth="1"/>
    <col min="9476" max="9476" width="19.28515625" style="271" customWidth="1"/>
    <col min="9477" max="9477" width="14.85546875" style="271" customWidth="1"/>
    <col min="9478" max="9478" width="23.140625" style="271" customWidth="1"/>
    <col min="9479" max="9479" width="16.42578125" style="271" customWidth="1"/>
    <col min="9480" max="9480" width="31" style="271" customWidth="1"/>
    <col min="9481" max="9481" width="30.28515625" style="271" customWidth="1"/>
    <col min="9482" max="9730" width="9.140625" style="271"/>
    <col min="9731" max="9731" width="42.28515625" style="271" customWidth="1"/>
    <col min="9732" max="9732" width="19.28515625" style="271" customWidth="1"/>
    <col min="9733" max="9733" width="14.85546875" style="271" customWidth="1"/>
    <col min="9734" max="9734" width="23.140625" style="271" customWidth="1"/>
    <col min="9735" max="9735" width="16.42578125" style="271" customWidth="1"/>
    <col min="9736" max="9736" width="31" style="271" customWidth="1"/>
    <col min="9737" max="9737" width="30.28515625" style="271" customWidth="1"/>
    <col min="9738" max="9986" width="9.140625" style="271"/>
    <col min="9987" max="9987" width="42.28515625" style="271" customWidth="1"/>
    <col min="9988" max="9988" width="19.28515625" style="271" customWidth="1"/>
    <col min="9989" max="9989" width="14.85546875" style="271" customWidth="1"/>
    <col min="9990" max="9990" width="23.140625" style="271" customWidth="1"/>
    <col min="9991" max="9991" width="16.42578125" style="271" customWidth="1"/>
    <col min="9992" max="9992" width="31" style="271" customWidth="1"/>
    <col min="9993" max="9993" width="30.28515625" style="271" customWidth="1"/>
    <col min="9994" max="10242" width="9.140625" style="271"/>
    <col min="10243" max="10243" width="42.28515625" style="271" customWidth="1"/>
    <col min="10244" max="10244" width="19.28515625" style="271" customWidth="1"/>
    <col min="10245" max="10245" width="14.85546875" style="271" customWidth="1"/>
    <col min="10246" max="10246" width="23.140625" style="271" customWidth="1"/>
    <col min="10247" max="10247" width="16.42578125" style="271" customWidth="1"/>
    <col min="10248" max="10248" width="31" style="271" customWidth="1"/>
    <col min="10249" max="10249" width="30.28515625" style="271" customWidth="1"/>
    <col min="10250" max="10498" width="9.140625" style="271"/>
    <col min="10499" max="10499" width="42.28515625" style="271" customWidth="1"/>
    <col min="10500" max="10500" width="19.28515625" style="271" customWidth="1"/>
    <col min="10501" max="10501" width="14.85546875" style="271" customWidth="1"/>
    <col min="10502" max="10502" width="23.140625" style="271" customWidth="1"/>
    <col min="10503" max="10503" width="16.42578125" style="271" customWidth="1"/>
    <col min="10504" max="10504" width="31" style="271" customWidth="1"/>
    <col min="10505" max="10505" width="30.28515625" style="271" customWidth="1"/>
    <col min="10506" max="10754" width="9.140625" style="271"/>
    <col min="10755" max="10755" width="42.28515625" style="271" customWidth="1"/>
    <col min="10756" max="10756" width="19.28515625" style="271" customWidth="1"/>
    <col min="10757" max="10757" width="14.85546875" style="271" customWidth="1"/>
    <col min="10758" max="10758" width="23.140625" style="271" customWidth="1"/>
    <col min="10759" max="10759" width="16.42578125" style="271" customWidth="1"/>
    <col min="10760" max="10760" width="31" style="271" customWidth="1"/>
    <col min="10761" max="10761" width="30.28515625" style="271" customWidth="1"/>
    <col min="10762" max="11010" width="9.140625" style="271"/>
    <col min="11011" max="11011" width="42.28515625" style="271" customWidth="1"/>
    <col min="11012" max="11012" width="19.28515625" style="271" customWidth="1"/>
    <col min="11013" max="11013" width="14.85546875" style="271" customWidth="1"/>
    <col min="11014" max="11014" width="23.140625" style="271" customWidth="1"/>
    <col min="11015" max="11015" width="16.42578125" style="271" customWidth="1"/>
    <col min="11016" max="11016" width="31" style="271" customWidth="1"/>
    <col min="11017" max="11017" width="30.28515625" style="271" customWidth="1"/>
    <col min="11018" max="11266" width="9.140625" style="271"/>
    <col min="11267" max="11267" width="42.28515625" style="271" customWidth="1"/>
    <col min="11268" max="11268" width="19.28515625" style="271" customWidth="1"/>
    <col min="11269" max="11269" width="14.85546875" style="271" customWidth="1"/>
    <col min="11270" max="11270" width="23.140625" style="271" customWidth="1"/>
    <col min="11271" max="11271" width="16.42578125" style="271" customWidth="1"/>
    <col min="11272" max="11272" width="31" style="271" customWidth="1"/>
    <col min="11273" max="11273" width="30.28515625" style="271" customWidth="1"/>
    <col min="11274" max="11522" width="9.140625" style="271"/>
    <col min="11523" max="11523" width="42.28515625" style="271" customWidth="1"/>
    <col min="11524" max="11524" width="19.28515625" style="271" customWidth="1"/>
    <col min="11525" max="11525" width="14.85546875" style="271" customWidth="1"/>
    <col min="11526" max="11526" width="23.140625" style="271" customWidth="1"/>
    <col min="11527" max="11527" width="16.42578125" style="271" customWidth="1"/>
    <col min="11528" max="11528" width="31" style="271" customWidth="1"/>
    <col min="11529" max="11529" width="30.28515625" style="271" customWidth="1"/>
    <col min="11530" max="11778" width="9.140625" style="271"/>
    <col min="11779" max="11779" width="42.28515625" style="271" customWidth="1"/>
    <col min="11780" max="11780" width="19.28515625" style="271" customWidth="1"/>
    <col min="11781" max="11781" width="14.85546875" style="271" customWidth="1"/>
    <col min="11782" max="11782" width="23.140625" style="271" customWidth="1"/>
    <col min="11783" max="11783" width="16.42578125" style="271" customWidth="1"/>
    <col min="11784" max="11784" width="31" style="271" customWidth="1"/>
    <col min="11785" max="11785" width="30.28515625" style="271" customWidth="1"/>
    <col min="11786" max="12034" width="9.140625" style="271"/>
    <col min="12035" max="12035" width="42.28515625" style="271" customWidth="1"/>
    <col min="12036" max="12036" width="19.28515625" style="271" customWidth="1"/>
    <col min="12037" max="12037" width="14.85546875" style="271" customWidth="1"/>
    <col min="12038" max="12038" width="23.140625" style="271" customWidth="1"/>
    <col min="12039" max="12039" width="16.42578125" style="271" customWidth="1"/>
    <col min="12040" max="12040" width="31" style="271" customWidth="1"/>
    <col min="12041" max="12041" width="30.28515625" style="271" customWidth="1"/>
    <col min="12042" max="12290" width="9.140625" style="271"/>
    <col min="12291" max="12291" width="42.28515625" style="271" customWidth="1"/>
    <col min="12292" max="12292" width="19.28515625" style="271" customWidth="1"/>
    <col min="12293" max="12293" width="14.85546875" style="271" customWidth="1"/>
    <col min="12294" max="12294" width="23.140625" style="271" customWidth="1"/>
    <col min="12295" max="12295" width="16.42578125" style="271" customWidth="1"/>
    <col min="12296" max="12296" width="31" style="271" customWidth="1"/>
    <col min="12297" max="12297" width="30.28515625" style="271" customWidth="1"/>
    <col min="12298" max="12546" width="9.140625" style="271"/>
    <col min="12547" max="12547" width="42.28515625" style="271" customWidth="1"/>
    <col min="12548" max="12548" width="19.28515625" style="271" customWidth="1"/>
    <col min="12549" max="12549" width="14.85546875" style="271" customWidth="1"/>
    <col min="12550" max="12550" width="23.140625" style="271" customWidth="1"/>
    <col min="12551" max="12551" width="16.42578125" style="271" customWidth="1"/>
    <col min="12552" max="12552" width="31" style="271" customWidth="1"/>
    <col min="12553" max="12553" width="30.28515625" style="271" customWidth="1"/>
    <col min="12554" max="12802" width="9.140625" style="271"/>
    <col min="12803" max="12803" width="42.28515625" style="271" customWidth="1"/>
    <col min="12804" max="12804" width="19.28515625" style="271" customWidth="1"/>
    <col min="12805" max="12805" width="14.85546875" style="271" customWidth="1"/>
    <col min="12806" max="12806" width="23.140625" style="271" customWidth="1"/>
    <col min="12807" max="12807" width="16.42578125" style="271" customWidth="1"/>
    <col min="12808" max="12808" width="31" style="271" customWidth="1"/>
    <col min="12809" max="12809" width="30.28515625" style="271" customWidth="1"/>
    <col min="12810" max="13058" width="9.140625" style="271"/>
    <col min="13059" max="13059" width="42.28515625" style="271" customWidth="1"/>
    <col min="13060" max="13060" width="19.28515625" style="271" customWidth="1"/>
    <col min="13061" max="13061" width="14.85546875" style="271" customWidth="1"/>
    <col min="13062" max="13062" width="23.140625" style="271" customWidth="1"/>
    <col min="13063" max="13063" width="16.42578125" style="271" customWidth="1"/>
    <col min="13064" max="13064" width="31" style="271" customWidth="1"/>
    <col min="13065" max="13065" width="30.28515625" style="271" customWidth="1"/>
    <col min="13066" max="13314" width="9.140625" style="271"/>
    <col min="13315" max="13315" width="42.28515625" style="271" customWidth="1"/>
    <col min="13316" max="13316" width="19.28515625" style="271" customWidth="1"/>
    <col min="13317" max="13317" width="14.85546875" style="271" customWidth="1"/>
    <col min="13318" max="13318" width="23.140625" style="271" customWidth="1"/>
    <col min="13319" max="13319" width="16.42578125" style="271" customWidth="1"/>
    <col min="13320" max="13320" width="31" style="271" customWidth="1"/>
    <col min="13321" max="13321" width="30.28515625" style="271" customWidth="1"/>
    <col min="13322" max="13570" width="9.140625" style="271"/>
    <col min="13571" max="13571" width="42.28515625" style="271" customWidth="1"/>
    <col min="13572" max="13572" width="19.28515625" style="271" customWidth="1"/>
    <col min="13573" max="13573" width="14.85546875" style="271" customWidth="1"/>
    <col min="13574" max="13574" width="23.140625" style="271" customWidth="1"/>
    <col min="13575" max="13575" width="16.42578125" style="271" customWidth="1"/>
    <col min="13576" max="13576" width="31" style="271" customWidth="1"/>
    <col min="13577" max="13577" width="30.28515625" style="271" customWidth="1"/>
    <col min="13578" max="13826" width="9.140625" style="271"/>
    <col min="13827" max="13827" width="42.28515625" style="271" customWidth="1"/>
    <col min="13828" max="13828" width="19.28515625" style="271" customWidth="1"/>
    <col min="13829" max="13829" width="14.85546875" style="271" customWidth="1"/>
    <col min="13830" max="13830" width="23.140625" style="271" customWidth="1"/>
    <col min="13831" max="13831" width="16.42578125" style="271" customWidth="1"/>
    <col min="13832" max="13832" width="31" style="271" customWidth="1"/>
    <col min="13833" max="13833" width="30.28515625" style="271" customWidth="1"/>
    <col min="13834" max="14082" width="9.140625" style="271"/>
    <col min="14083" max="14083" width="42.28515625" style="271" customWidth="1"/>
    <col min="14084" max="14084" width="19.28515625" style="271" customWidth="1"/>
    <col min="14085" max="14085" width="14.85546875" style="271" customWidth="1"/>
    <col min="14086" max="14086" width="23.140625" style="271" customWidth="1"/>
    <col min="14087" max="14087" width="16.42578125" style="271" customWidth="1"/>
    <col min="14088" max="14088" width="31" style="271" customWidth="1"/>
    <col min="14089" max="14089" width="30.28515625" style="271" customWidth="1"/>
    <col min="14090" max="14338" width="9.140625" style="271"/>
    <col min="14339" max="14339" width="42.28515625" style="271" customWidth="1"/>
    <col min="14340" max="14340" width="19.28515625" style="271" customWidth="1"/>
    <col min="14341" max="14341" width="14.85546875" style="271" customWidth="1"/>
    <col min="14342" max="14342" width="23.140625" style="271" customWidth="1"/>
    <col min="14343" max="14343" width="16.42578125" style="271" customWidth="1"/>
    <col min="14344" max="14344" width="31" style="271" customWidth="1"/>
    <col min="14345" max="14345" width="30.28515625" style="271" customWidth="1"/>
    <col min="14346" max="14594" width="9.140625" style="271"/>
    <col min="14595" max="14595" width="42.28515625" style="271" customWidth="1"/>
    <col min="14596" max="14596" width="19.28515625" style="271" customWidth="1"/>
    <col min="14597" max="14597" width="14.85546875" style="271" customWidth="1"/>
    <col min="14598" max="14598" width="23.140625" style="271" customWidth="1"/>
    <col min="14599" max="14599" width="16.42578125" style="271" customWidth="1"/>
    <col min="14600" max="14600" width="31" style="271" customWidth="1"/>
    <col min="14601" max="14601" width="30.28515625" style="271" customWidth="1"/>
    <col min="14602" max="14850" width="9.140625" style="271"/>
    <col min="14851" max="14851" width="42.28515625" style="271" customWidth="1"/>
    <col min="14852" max="14852" width="19.28515625" style="271" customWidth="1"/>
    <col min="14853" max="14853" width="14.85546875" style="271" customWidth="1"/>
    <col min="14854" max="14854" width="23.140625" style="271" customWidth="1"/>
    <col min="14855" max="14855" width="16.42578125" style="271" customWidth="1"/>
    <col min="14856" max="14856" width="31" style="271" customWidth="1"/>
    <col min="14857" max="14857" width="30.28515625" style="271" customWidth="1"/>
    <col min="14858" max="15106" width="9.140625" style="271"/>
    <col min="15107" max="15107" width="42.28515625" style="271" customWidth="1"/>
    <col min="15108" max="15108" width="19.28515625" style="271" customWidth="1"/>
    <col min="15109" max="15109" width="14.85546875" style="271" customWidth="1"/>
    <col min="15110" max="15110" width="23.140625" style="271" customWidth="1"/>
    <col min="15111" max="15111" width="16.42578125" style="271" customWidth="1"/>
    <col min="15112" max="15112" width="31" style="271" customWidth="1"/>
    <col min="15113" max="15113" width="30.28515625" style="271" customWidth="1"/>
    <col min="15114" max="15362" width="9.140625" style="271"/>
    <col min="15363" max="15363" width="42.28515625" style="271" customWidth="1"/>
    <col min="15364" max="15364" width="19.28515625" style="271" customWidth="1"/>
    <col min="15365" max="15365" width="14.85546875" style="271" customWidth="1"/>
    <col min="15366" max="15366" width="23.140625" style="271" customWidth="1"/>
    <col min="15367" max="15367" width="16.42578125" style="271" customWidth="1"/>
    <col min="15368" max="15368" width="31" style="271" customWidth="1"/>
    <col min="15369" max="15369" width="30.28515625" style="271" customWidth="1"/>
    <col min="15370" max="15618" width="9.140625" style="271"/>
    <col min="15619" max="15619" width="42.28515625" style="271" customWidth="1"/>
    <col min="15620" max="15620" width="19.28515625" style="271" customWidth="1"/>
    <col min="15621" max="15621" width="14.85546875" style="271" customWidth="1"/>
    <col min="15622" max="15622" width="23.140625" style="271" customWidth="1"/>
    <col min="15623" max="15623" width="16.42578125" style="271" customWidth="1"/>
    <col min="15624" max="15624" width="31" style="271" customWidth="1"/>
    <col min="15625" max="15625" width="30.28515625" style="271" customWidth="1"/>
    <col min="15626" max="15874" width="9.140625" style="271"/>
    <col min="15875" max="15875" width="42.28515625" style="271" customWidth="1"/>
    <col min="15876" max="15876" width="19.28515625" style="271" customWidth="1"/>
    <col min="15877" max="15877" width="14.85546875" style="271" customWidth="1"/>
    <col min="15878" max="15878" width="23.140625" style="271" customWidth="1"/>
    <col min="15879" max="15879" width="16.42578125" style="271" customWidth="1"/>
    <col min="15880" max="15880" width="31" style="271" customWidth="1"/>
    <col min="15881" max="15881" width="30.28515625" style="271" customWidth="1"/>
    <col min="15882" max="16130" width="9.140625" style="271"/>
    <col min="16131" max="16131" width="42.28515625" style="271" customWidth="1"/>
    <col min="16132" max="16132" width="19.28515625" style="271" customWidth="1"/>
    <col min="16133" max="16133" width="14.85546875" style="271" customWidth="1"/>
    <col min="16134" max="16134" width="23.140625" style="271" customWidth="1"/>
    <col min="16135" max="16135" width="16.42578125" style="271" customWidth="1"/>
    <col min="16136" max="16136" width="31" style="271" customWidth="1"/>
    <col min="16137" max="16137" width="30.28515625" style="271" customWidth="1"/>
    <col min="16138" max="16384" width="9.140625" style="271"/>
  </cols>
  <sheetData>
    <row r="1" spans="1:9" ht="15.75" x14ac:dyDescent="0.25">
      <c r="A1" s="268" t="s">
        <v>302</v>
      </c>
      <c r="B1" s="269"/>
      <c r="C1" s="269"/>
      <c r="D1" s="269"/>
      <c r="E1" s="269"/>
      <c r="F1" s="269"/>
      <c r="G1" s="269"/>
      <c r="H1" s="269"/>
    </row>
    <row r="2" spans="1:9" ht="15.75" x14ac:dyDescent="0.25">
      <c r="A2" s="344" t="s">
        <v>301</v>
      </c>
      <c r="B2" s="344"/>
      <c r="C2" s="344"/>
      <c r="D2" s="344"/>
      <c r="E2" s="344"/>
      <c r="F2" s="344"/>
      <c r="G2" s="344"/>
      <c r="H2" s="344"/>
    </row>
    <row r="3" spans="1:9" ht="15.75" x14ac:dyDescent="0.25">
      <c r="A3" s="272" t="s">
        <v>279</v>
      </c>
      <c r="B3" s="272"/>
      <c r="C3" s="272"/>
      <c r="D3" s="272"/>
      <c r="E3" s="272"/>
      <c r="F3" s="303"/>
      <c r="G3" s="272"/>
      <c r="H3" s="272"/>
    </row>
    <row r="4" spans="1:9" ht="16.5" thickBot="1" x14ac:dyDescent="0.3">
      <c r="A4" s="273"/>
      <c r="B4" s="273"/>
      <c r="C4" s="273"/>
      <c r="D4" s="273"/>
      <c r="E4" s="273"/>
      <c r="F4" s="273"/>
      <c r="G4" s="273"/>
      <c r="H4" s="273"/>
    </row>
    <row r="5" spans="1:9" ht="15.75" x14ac:dyDescent="0.25">
      <c r="A5" s="274" t="s">
        <v>280</v>
      </c>
      <c r="B5" s="275" t="s">
        <v>23</v>
      </c>
      <c r="C5" s="275" t="s">
        <v>281</v>
      </c>
      <c r="D5" s="275" t="s">
        <v>282</v>
      </c>
      <c r="E5" s="275" t="s">
        <v>293</v>
      </c>
      <c r="F5" s="275" t="s">
        <v>296</v>
      </c>
      <c r="G5" s="345" t="s">
        <v>283</v>
      </c>
      <c r="H5" s="276" t="s">
        <v>284</v>
      </c>
    </row>
    <row r="6" spans="1:9" ht="16.5" thickBot="1" x14ac:dyDescent="0.3">
      <c r="A6" s="304"/>
      <c r="B6" s="305"/>
      <c r="C6" s="305"/>
      <c r="D6" s="306">
        <v>2.5000000000000001E-2</v>
      </c>
      <c r="E6" s="306" t="s">
        <v>294</v>
      </c>
      <c r="F6" s="306" t="s">
        <v>295</v>
      </c>
      <c r="G6" s="346"/>
      <c r="H6" s="280" t="s">
        <v>285</v>
      </c>
    </row>
    <row r="7" spans="1:9" ht="16.5" thickBot="1" x14ac:dyDescent="0.3">
      <c r="A7" s="277"/>
      <c r="B7" s="278"/>
      <c r="C7" s="278"/>
      <c r="D7" s="279">
        <v>0.1</v>
      </c>
      <c r="E7" s="279">
        <v>7.4999999999999997E-2</v>
      </c>
      <c r="F7" s="279">
        <v>2.5000000000000001E-2</v>
      </c>
      <c r="G7" s="347"/>
      <c r="H7" s="280"/>
    </row>
    <row r="8" spans="1:9" ht="16.5" thickBot="1" x14ac:dyDescent="0.3">
      <c r="A8" s="281"/>
      <c r="B8" s="282"/>
      <c r="C8" s="283"/>
      <c r="D8" s="284"/>
      <c r="E8" s="284"/>
      <c r="F8" s="284"/>
      <c r="G8" s="282"/>
      <c r="H8" s="285"/>
      <c r="I8" s="286"/>
    </row>
    <row r="9" spans="1:9" ht="16.5" thickBot="1" x14ac:dyDescent="0.3">
      <c r="A9" s="287" t="s">
        <v>286</v>
      </c>
      <c r="B9" s="288" t="s">
        <v>240</v>
      </c>
      <c r="C9" s="289">
        <f>Print!P14</f>
        <v>907.83</v>
      </c>
      <c r="D9" s="289">
        <f>C9*D6</f>
        <v>22.695750000000004</v>
      </c>
      <c r="E9" s="289">
        <f>C9*E7</f>
        <v>68.087249999999997</v>
      </c>
      <c r="F9" s="289">
        <f>C9*F7</f>
        <v>22.695750000000004</v>
      </c>
      <c r="G9" s="289">
        <f>SUM(C9+D9+E9+F9)</f>
        <v>1021.30875</v>
      </c>
      <c r="H9" s="290">
        <f>SUM(G9+G9*20/100)</f>
        <v>1225.5705</v>
      </c>
    </row>
    <row r="10" spans="1:9" ht="16.5" thickBot="1" x14ac:dyDescent="0.3">
      <c r="A10" s="291"/>
      <c r="B10" s="282"/>
      <c r="C10" s="292"/>
      <c r="D10" s="293"/>
      <c r="E10" s="293"/>
      <c r="F10" s="293"/>
      <c r="G10" s="293"/>
      <c r="H10" s="294"/>
    </row>
    <row r="11" spans="1:9" ht="16.5" thickBot="1" x14ac:dyDescent="0.3">
      <c r="A11" s="287" t="s">
        <v>104</v>
      </c>
      <c r="B11" s="288" t="s">
        <v>240</v>
      </c>
      <c r="C11" s="289">
        <f>Internet!F20</f>
        <v>810.42000000000007</v>
      </c>
      <c r="D11" s="289">
        <f>SUM(C11*$D$7)</f>
        <v>81.042000000000016</v>
      </c>
      <c r="E11" s="289">
        <f>C11*E7</f>
        <v>60.781500000000001</v>
      </c>
      <c r="F11" s="289">
        <f>C11*F7</f>
        <v>20.260500000000004</v>
      </c>
      <c r="G11" s="289">
        <f>SUM(C11+D11+E11+F11)</f>
        <v>972.50400000000013</v>
      </c>
      <c r="H11" s="290">
        <f>SUM(G11+G11*20/100)</f>
        <v>1167.0048000000002</v>
      </c>
    </row>
    <row r="12" spans="1:9" ht="16.5" thickBot="1" x14ac:dyDescent="0.3">
      <c r="A12" s="291"/>
      <c r="B12" s="282"/>
      <c r="C12" s="292"/>
      <c r="D12" s="293"/>
      <c r="E12" s="293"/>
      <c r="F12" s="293"/>
      <c r="G12" s="293"/>
      <c r="H12" s="294"/>
    </row>
    <row r="13" spans="1:9" ht="16.5" thickBot="1" x14ac:dyDescent="0.3">
      <c r="A13" s="295" t="s">
        <v>287</v>
      </c>
      <c r="B13" s="296" t="s">
        <v>240</v>
      </c>
      <c r="C13" s="289">
        <f t="shared" ref="C13:H13" si="0">SUM(C9:C11)</f>
        <v>1718.25</v>
      </c>
      <c r="D13" s="289">
        <f>SUM(D9:D11)</f>
        <v>103.73775000000002</v>
      </c>
      <c r="E13" s="289">
        <f t="shared" si="0"/>
        <v>128.86875000000001</v>
      </c>
      <c r="F13" s="289">
        <f t="shared" si="0"/>
        <v>42.956250000000011</v>
      </c>
      <c r="G13" s="289">
        <f t="shared" si="0"/>
        <v>1993.8127500000001</v>
      </c>
      <c r="H13" s="297">
        <f t="shared" si="0"/>
        <v>2392.5753000000004</v>
      </c>
    </row>
    <row r="14" spans="1:9" ht="15.75" x14ac:dyDescent="0.25">
      <c r="A14" s="298"/>
      <c r="B14" s="298"/>
      <c r="C14" s="299"/>
      <c r="D14" s="300"/>
      <c r="E14" s="300"/>
      <c r="F14" s="300"/>
      <c r="G14" s="299"/>
      <c r="H14" s="298"/>
    </row>
    <row r="15" spans="1:9" ht="15.75" x14ac:dyDescent="0.25">
      <c r="A15" s="298"/>
      <c r="B15" s="301"/>
      <c r="C15" s="301"/>
      <c r="D15" s="301"/>
      <c r="E15" s="301"/>
      <c r="F15" s="301"/>
      <c r="G15" s="301"/>
      <c r="H15" s="301"/>
      <c r="I15" s="302"/>
    </row>
  </sheetData>
  <mergeCells count="2">
    <mergeCell ref="A2:H2"/>
    <mergeCell ref="G5:G7"/>
  </mergeCells>
  <pageMargins left="0.47" right="0.38" top="0.74803149606299213" bottom="0.74803149606299213" header="0.31496062992125984" footer="0.31496062992125984"/>
  <pageSetup paperSize="9" scale="9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85"/>
  <sheetViews>
    <sheetView topLeftCell="A25" workbookViewId="0">
      <selection activeCell="K4" sqref="K4:K58"/>
    </sheetView>
  </sheetViews>
  <sheetFormatPr defaultColWidth="9.140625" defaultRowHeight="12.75" x14ac:dyDescent="0.2"/>
  <cols>
    <col min="1" max="2" width="9.140625" style="1"/>
    <col min="3" max="3" width="10.140625" style="1" bestFit="1" customWidth="1"/>
    <col min="4" max="5" width="9.140625" style="1"/>
    <col min="6" max="6" width="25.42578125" style="1" customWidth="1"/>
    <col min="7" max="17" width="10.42578125" style="1" customWidth="1"/>
    <col min="18" max="19" width="9.140625" style="1"/>
    <col min="20" max="20" width="16" style="1" customWidth="1"/>
    <col min="21" max="32" width="10.7109375" style="1" customWidth="1"/>
    <col min="33" max="16384" width="9.140625" style="1"/>
  </cols>
  <sheetData>
    <row r="1" spans="2:34" ht="12.75" customHeight="1" x14ac:dyDescent="0.2">
      <c r="B1" s="1" t="s">
        <v>19</v>
      </c>
      <c r="C1" s="1" t="s">
        <v>19</v>
      </c>
    </row>
    <row r="2" spans="2:34" ht="13.5" customHeight="1" thickBot="1" x14ac:dyDescent="0.25">
      <c r="B2" s="5" t="s">
        <v>10</v>
      </c>
      <c r="C2" s="5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13.5" thickBot="1" x14ac:dyDescent="0.25">
      <c r="B3" s="5" t="s">
        <v>11</v>
      </c>
      <c r="C3" s="5" t="s">
        <v>11</v>
      </c>
      <c r="F3" s="51" t="s">
        <v>20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15</v>
      </c>
      <c r="L3" s="52" t="s">
        <v>16</v>
      </c>
      <c r="M3" s="52" t="s">
        <v>18</v>
      </c>
      <c r="N3" s="52" t="s">
        <v>85</v>
      </c>
      <c r="O3" s="52" t="s">
        <v>86</v>
      </c>
      <c r="P3" s="52" t="s">
        <v>87</v>
      </c>
      <c r="Q3" s="52" t="s">
        <v>96</v>
      </c>
      <c r="T3" s="32"/>
      <c r="U3" s="33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15</v>
      </c>
      <c r="AA3" s="34" t="s">
        <v>16</v>
      </c>
      <c r="AB3" s="34" t="s">
        <v>18</v>
      </c>
      <c r="AC3" s="34" t="s">
        <v>85</v>
      </c>
      <c r="AD3" s="34" t="s">
        <v>86</v>
      </c>
      <c r="AE3" s="34" t="s">
        <v>87</v>
      </c>
      <c r="AF3" s="35" t="s">
        <v>96</v>
      </c>
    </row>
    <row r="4" spans="2:34" ht="14.25" x14ac:dyDescent="0.3">
      <c r="B4" s="5" t="s">
        <v>12</v>
      </c>
      <c r="C4" s="5" t="s">
        <v>12</v>
      </c>
      <c r="F4" s="53" t="s">
        <v>8</v>
      </c>
      <c r="G4" s="54">
        <v>2</v>
      </c>
      <c r="H4" s="54">
        <v>3</v>
      </c>
      <c r="I4" s="54">
        <v>3</v>
      </c>
      <c r="J4" s="54">
        <v>3.5</v>
      </c>
      <c r="K4" s="54">
        <v>4</v>
      </c>
      <c r="L4" s="54">
        <v>2</v>
      </c>
      <c r="M4" s="54">
        <v>2.5</v>
      </c>
      <c r="N4" s="54">
        <v>3</v>
      </c>
      <c r="O4" s="54">
        <v>3.5</v>
      </c>
      <c r="P4" s="54">
        <v>2</v>
      </c>
      <c r="Q4" s="55">
        <v>3.5</v>
      </c>
      <c r="S4" s="18"/>
      <c r="T4" s="29" t="s">
        <v>31</v>
      </c>
      <c r="U4" s="28"/>
      <c r="V4" s="150">
        <v>0.62</v>
      </c>
      <c r="W4" s="150">
        <v>0.63</v>
      </c>
      <c r="X4" s="150">
        <v>0.62</v>
      </c>
      <c r="Y4" s="150">
        <v>0.62</v>
      </c>
      <c r="Z4" s="150">
        <v>0.62</v>
      </c>
      <c r="AA4" s="150">
        <v>0.63</v>
      </c>
      <c r="AB4" s="150">
        <v>0.64</v>
      </c>
      <c r="AC4" s="150">
        <v>0.62</v>
      </c>
      <c r="AD4" s="150">
        <v>0.62</v>
      </c>
      <c r="AE4" s="150">
        <v>0.62</v>
      </c>
      <c r="AF4" s="150">
        <v>0.62</v>
      </c>
      <c r="AG4" s="64"/>
      <c r="AH4" s="8"/>
    </row>
    <row r="5" spans="2:34" ht="14.25" x14ac:dyDescent="0.3">
      <c r="B5" s="5" t="s">
        <v>13</v>
      </c>
      <c r="C5" s="5" t="s">
        <v>13</v>
      </c>
      <c r="F5" s="56" t="s">
        <v>120</v>
      </c>
      <c r="G5" s="57">
        <v>1.5</v>
      </c>
      <c r="H5" s="57">
        <v>2</v>
      </c>
      <c r="I5" s="57">
        <v>2</v>
      </c>
      <c r="J5" s="57">
        <v>2</v>
      </c>
      <c r="K5" s="57">
        <v>2.5</v>
      </c>
      <c r="L5" s="57">
        <v>1.5</v>
      </c>
      <c r="M5" s="57">
        <v>1.5</v>
      </c>
      <c r="N5" s="57">
        <v>2</v>
      </c>
      <c r="O5" s="57">
        <v>2.5</v>
      </c>
      <c r="P5" s="57">
        <v>1.5</v>
      </c>
      <c r="Q5" s="58">
        <v>2</v>
      </c>
      <c r="S5" s="18"/>
      <c r="T5" s="29" t="s">
        <v>32</v>
      </c>
      <c r="U5" s="28"/>
      <c r="V5" s="150">
        <v>0.06</v>
      </c>
      <c r="W5" s="150">
        <v>0.06</v>
      </c>
      <c r="X5" s="150">
        <v>7.0000000000000007E-2</v>
      </c>
      <c r="Y5" s="150">
        <v>0.04</v>
      </c>
      <c r="Z5" s="150">
        <v>0.06</v>
      </c>
      <c r="AA5" s="150">
        <v>0.14000000000000001</v>
      </c>
      <c r="AB5" s="150">
        <v>0.15</v>
      </c>
      <c r="AC5" s="150">
        <v>0.08</v>
      </c>
      <c r="AD5" s="150">
        <v>0.06</v>
      </c>
      <c r="AE5" s="150">
        <v>0.15</v>
      </c>
      <c r="AF5" s="150">
        <v>0.06</v>
      </c>
      <c r="AG5" s="64"/>
      <c r="AH5" s="8"/>
    </row>
    <row r="6" spans="2:34" ht="14.25" x14ac:dyDescent="0.3">
      <c r="B6" s="5" t="s">
        <v>15</v>
      </c>
      <c r="C6" s="5" t="s">
        <v>15</v>
      </c>
      <c r="F6" s="56" t="s">
        <v>121</v>
      </c>
      <c r="G6" s="57">
        <v>1.5</v>
      </c>
      <c r="H6" s="57">
        <v>2</v>
      </c>
      <c r="I6" s="57">
        <v>2</v>
      </c>
      <c r="J6" s="57">
        <v>2.5</v>
      </c>
      <c r="K6" s="57">
        <v>2.5</v>
      </c>
      <c r="L6" s="57">
        <v>1.5</v>
      </c>
      <c r="M6" s="57">
        <v>2</v>
      </c>
      <c r="N6" s="57">
        <v>2</v>
      </c>
      <c r="O6" s="57">
        <v>2.5</v>
      </c>
      <c r="P6" s="57">
        <v>1.5</v>
      </c>
      <c r="Q6" s="58">
        <v>2.5</v>
      </c>
      <c r="S6" s="18"/>
      <c r="T6" s="29" t="s">
        <v>1</v>
      </c>
      <c r="U6" s="28"/>
      <c r="V6" s="150">
        <v>7.0000000000000007E-2</v>
      </c>
      <c r="W6" s="150">
        <v>7.0000000000000007E-2</v>
      </c>
      <c r="X6" s="150">
        <v>7.0000000000000007E-2</v>
      </c>
      <c r="Y6" s="150">
        <v>0.05</v>
      </c>
      <c r="Z6" s="150">
        <v>0.05</v>
      </c>
      <c r="AA6" s="150">
        <v>0.12</v>
      </c>
      <c r="AB6" s="150">
        <v>0.12</v>
      </c>
      <c r="AC6" s="150">
        <v>7.0000000000000007E-2</v>
      </c>
      <c r="AD6" s="150">
        <v>0.05</v>
      </c>
      <c r="AE6" s="150">
        <v>0.13</v>
      </c>
      <c r="AF6" s="150">
        <v>0.05</v>
      </c>
      <c r="AG6" s="64"/>
      <c r="AH6" s="8"/>
    </row>
    <row r="7" spans="2:34" ht="14.25" x14ac:dyDescent="0.3">
      <c r="B7" s="5" t="s">
        <v>16</v>
      </c>
      <c r="C7" s="5" t="s">
        <v>16</v>
      </c>
      <c r="F7" s="56" t="s">
        <v>105</v>
      </c>
      <c r="G7" s="57">
        <v>1.5</v>
      </c>
      <c r="H7" s="57">
        <v>2</v>
      </c>
      <c r="I7" s="57">
        <v>2.5</v>
      </c>
      <c r="J7" s="57">
        <v>2.5</v>
      </c>
      <c r="K7" s="57">
        <v>3</v>
      </c>
      <c r="L7" s="57">
        <v>1.5</v>
      </c>
      <c r="M7" s="57">
        <v>2</v>
      </c>
      <c r="N7" s="57">
        <v>2</v>
      </c>
      <c r="O7" s="57">
        <v>2.5</v>
      </c>
      <c r="P7" s="57">
        <v>1.5</v>
      </c>
      <c r="Q7" s="58">
        <v>2.5</v>
      </c>
      <c r="S7" s="18"/>
      <c r="T7" s="29" t="s">
        <v>127</v>
      </c>
      <c r="U7" s="28"/>
      <c r="V7" s="150">
        <v>0.1</v>
      </c>
      <c r="W7" s="150">
        <v>0.11</v>
      </c>
      <c r="X7" s="150">
        <v>0.11</v>
      </c>
      <c r="Y7" s="150">
        <v>0.14000000000000001</v>
      </c>
      <c r="Z7" s="150">
        <v>0.14000000000000001</v>
      </c>
      <c r="AA7" s="150">
        <v>0</v>
      </c>
      <c r="AB7" s="150">
        <v>0</v>
      </c>
      <c r="AC7" s="150">
        <v>0.1</v>
      </c>
      <c r="AD7" s="150">
        <v>0.14000000000000001</v>
      </c>
      <c r="AE7" s="150">
        <v>0</v>
      </c>
      <c r="AF7" s="150">
        <v>0.14000000000000001</v>
      </c>
      <c r="AG7" s="64"/>
      <c r="AH7" s="8"/>
    </row>
    <row r="8" spans="2:34" ht="14.25" x14ac:dyDescent="0.3">
      <c r="B8" s="5" t="s">
        <v>18</v>
      </c>
      <c r="C8" s="5" t="s">
        <v>18</v>
      </c>
      <c r="F8" s="56" t="s">
        <v>128</v>
      </c>
      <c r="G8" s="57">
        <v>1.5</v>
      </c>
      <c r="H8" s="57">
        <v>2</v>
      </c>
      <c r="I8" s="57">
        <v>2</v>
      </c>
      <c r="J8" s="57">
        <v>2.5</v>
      </c>
      <c r="K8" s="57">
        <v>2.5</v>
      </c>
      <c r="L8" s="57">
        <v>1.5</v>
      </c>
      <c r="M8" s="57">
        <v>2</v>
      </c>
      <c r="N8" s="57">
        <v>2</v>
      </c>
      <c r="O8" s="57">
        <v>2.5</v>
      </c>
      <c r="P8" s="57">
        <v>1.5</v>
      </c>
      <c r="Q8" s="58">
        <v>2.5</v>
      </c>
      <c r="S8" s="18"/>
      <c r="T8" s="29" t="s">
        <v>47</v>
      </c>
      <c r="U8" s="28"/>
      <c r="V8" s="150">
        <v>0.01</v>
      </c>
      <c r="W8" s="150">
        <v>0.01</v>
      </c>
      <c r="X8" s="150">
        <v>0.01</v>
      </c>
      <c r="Y8" s="150">
        <v>0</v>
      </c>
      <c r="Z8" s="150">
        <v>0</v>
      </c>
      <c r="AA8" s="150">
        <v>0.01</v>
      </c>
      <c r="AB8" s="150">
        <v>0.01</v>
      </c>
      <c r="AC8" s="150">
        <v>0.01</v>
      </c>
      <c r="AD8" s="150">
        <v>0</v>
      </c>
      <c r="AE8" s="150">
        <v>0.01</v>
      </c>
      <c r="AF8" s="150">
        <v>0</v>
      </c>
      <c r="AG8" s="64"/>
      <c r="AH8" s="8"/>
    </row>
    <row r="9" spans="2:34" ht="14.25" x14ac:dyDescent="0.3">
      <c r="B9" s="5" t="s">
        <v>85</v>
      </c>
      <c r="C9" s="5" t="s">
        <v>85</v>
      </c>
      <c r="F9" s="56" t="s">
        <v>115</v>
      </c>
      <c r="G9" s="57">
        <v>2</v>
      </c>
      <c r="H9" s="57">
        <v>2.5</v>
      </c>
      <c r="I9" s="57">
        <v>3</v>
      </c>
      <c r="J9" s="57">
        <v>3</v>
      </c>
      <c r="K9" s="57">
        <v>3.5</v>
      </c>
      <c r="L9" s="57">
        <v>2</v>
      </c>
      <c r="M9" s="57">
        <v>2.5</v>
      </c>
      <c r="N9" s="57">
        <v>2.5</v>
      </c>
      <c r="O9" s="57">
        <v>3</v>
      </c>
      <c r="P9" s="57">
        <v>2</v>
      </c>
      <c r="Q9" s="58">
        <v>3</v>
      </c>
      <c r="S9" s="18"/>
      <c r="T9" s="29" t="s">
        <v>88</v>
      </c>
      <c r="U9" s="28"/>
      <c r="V9" s="150">
        <v>0.01</v>
      </c>
      <c r="W9" s="150">
        <v>0.01</v>
      </c>
      <c r="X9" s="150">
        <v>0.01</v>
      </c>
      <c r="Y9" s="150">
        <v>0.01</v>
      </c>
      <c r="Z9" s="150">
        <v>1.4999999999999999E-2</v>
      </c>
      <c r="AA9" s="150">
        <v>0.01</v>
      </c>
      <c r="AB9" s="150">
        <v>0.01</v>
      </c>
      <c r="AC9" s="150">
        <v>0.01</v>
      </c>
      <c r="AD9" s="150">
        <v>1.4999999999999999E-2</v>
      </c>
      <c r="AE9" s="150">
        <v>0.01</v>
      </c>
      <c r="AF9" s="150">
        <v>1.4999999999999999E-2</v>
      </c>
      <c r="AG9" s="64"/>
      <c r="AH9" s="8"/>
    </row>
    <row r="10" spans="2:34" ht="14.25" x14ac:dyDescent="0.3">
      <c r="B10" s="5" t="s">
        <v>86</v>
      </c>
      <c r="C10" s="5" t="s">
        <v>86</v>
      </c>
      <c r="F10" s="56" t="s">
        <v>191</v>
      </c>
      <c r="G10" s="57">
        <v>1.5</v>
      </c>
      <c r="H10" s="57">
        <v>2</v>
      </c>
      <c r="I10" s="57">
        <v>2.5</v>
      </c>
      <c r="J10" s="57">
        <v>2.5</v>
      </c>
      <c r="K10" s="57">
        <v>3</v>
      </c>
      <c r="L10" s="57">
        <v>1.5</v>
      </c>
      <c r="M10" s="57">
        <v>2</v>
      </c>
      <c r="N10" s="57">
        <v>2</v>
      </c>
      <c r="O10" s="57">
        <v>2.5</v>
      </c>
      <c r="P10" s="57">
        <v>1.5</v>
      </c>
      <c r="Q10" s="58">
        <v>2.5</v>
      </c>
      <c r="S10" s="18"/>
      <c r="T10" s="29" t="s">
        <v>90</v>
      </c>
      <c r="U10" s="28"/>
      <c r="V10" s="150">
        <v>0.01</v>
      </c>
      <c r="W10" s="150">
        <v>0.01</v>
      </c>
      <c r="X10" s="150">
        <v>0.01</v>
      </c>
      <c r="Y10" s="150">
        <v>0.01</v>
      </c>
      <c r="Z10" s="150">
        <v>0.01</v>
      </c>
      <c r="AA10" s="150">
        <v>0.01</v>
      </c>
      <c r="AB10" s="150">
        <v>0.01</v>
      </c>
      <c r="AC10" s="150">
        <v>0.01</v>
      </c>
      <c r="AD10" s="150">
        <v>0.01</v>
      </c>
      <c r="AE10" s="150">
        <v>0.01</v>
      </c>
      <c r="AF10" s="150">
        <v>0.01</v>
      </c>
      <c r="AG10" s="64"/>
      <c r="AH10" s="8"/>
    </row>
    <row r="11" spans="2:34" ht="14.25" x14ac:dyDescent="0.3">
      <c r="B11" s="5" t="s">
        <v>87</v>
      </c>
      <c r="C11" s="5" t="s">
        <v>87</v>
      </c>
      <c r="F11" s="56" t="s">
        <v>107</v>
      </c>
      <c r="G11" s="57">
        <v>1.5</v>
      </c>
      <c r="H11" s="57">
        <v>2</v>
      </c>
      <c r="I11" s="57">
        <v>2.5</v>
      </c>
      <c r="J11" s="57">
        <v>2.5</v>
      </c>
      <c r="K11" s="57">
        <v>3</v>
      </c>
      <c r="L11" s="57">
        <v>1.5</v>
      </c>
      <c r="M11" s="57">
        <v>2</v>
      </c>
      <c r="N11" s="57">
        <v>2</v>
      </c>
      <c r="O11" s="57">
        <v>2.5</v>
      </c>
      <c r="P11" s="57">
        <v>1.5</v>
      </c>
      <c r="Q11" s="58">
        <v>2.5</v>
      </c>
      <c r="S11" s="18"/>
      <c r="T11" s="29" t="s">
        <v>93</v>
      </c>
      <c r="U11" s="28"/>
      <c r="V11" s="150">
        <v>5.0000000000000001E-3</v>
      </c>
      <c r="W11" s="150">
        <v>5.0000000000000001E-3</v>
      </c>
      <c r="X11" s="150">
        <v>5.0000000000000001E-3</v>
      </c>
      <c r="Y11" s="150">
        <v>0.01</v>
      </c>
      <c r="Z11" s="150">
        <v>0.01</v>
      </c>
      <c r="AA11" s="150">
        <v>5.0000000000000001E-3</v>
      </c>
      <c r="AB11" s="150">
        <v>5.0000000000000001E-3</v>
      </c>
      <c r="AC11" s="150">
        <v>5.0000000000000001E-3</v>
      </c>
      <c r="AD11" s="150">
        <v>0.01</v>
      </c>
      <c r="AE11" s="150">
        <v>5.0000000000000001E-3</v>
      </c>
      <c r="AF11" s="150">
        <v>0.01</v>
      </c>
      <c r="AG11" s="64"/>
      <c r="AH11" s="8"/>
    </row>
    <row r="12" spans="2:34" ht="14.25" x14ac:dyDescent="0.3">
      <c r="B12" s="5" t="s">
        <v>96</v>
      </c>
      <c r="F12" s="56" t="s">
        <v>106</v>
      </c>
      <c r="G12" s="57">
        <v>2</v>
      </c>
      <c r="H12" s="57">
        <v>2.5</v>
      </c>
      <c r="I12" s="57">
        <v>3</v>
      </c>
      <c r="J12" s="57">
        <v>3</v>
      </c>
      <c r="K12" s="57">
        <v>3.5</v>
      </c>
      <c r="L12" s="57">
        <v>2</v>
      </c>
      <c r="M12" s="57">
        <v>2.5</v>
      </c>
      <c r="N12" s="57">
        <v>2.5</v>
      </c>
      <c r="O12" s="57">
        <v>3.5</v>
      </c>
      <c r="P12" s="57">
        <v>2</v>
      </c>
      <c r="Q12" s="58">
        <v>3</v>
      </c>
      <c r="S12" s="18"/>
      <c r="T12" s="29" t="s">
        <v>89</v>
      </c>
      <c r="U12" s="28"/>
      <c r="V12" s="150">
        <v>0.01</v>
      </c>
      <c r="W12" s="150">
        <v>0.01</v>
      </c>
      <c r="X12" s="150">
        <v>0.01</v>
      </c>
      <c r="Y12" s="150">
        <v>0.01</v>
      </c>
      <c r="Z12" s="150">
        <v>0.01</v>
      </c>
      <c r="AA12" s="150">
        <v>0.01</v>
      </c>
      <c r="AB12" s="150">
        <v>0.01</v>
      </c>
      <c r="AC12" s="150">
        <v>1.4999999999999999E-2</v>
      </c>
      <c r="AD12" s="150">
        <v>0.01</v>
      </c>
      <c r="AE12" s="150">
        <v>0.01</v>
      </c>
      <c r="AF12" s="150">
        <v>0.01</v>
      </c>
      <c r="AG12" s="64"/>
      <c r="AH12" s="8"/>
    </row>
    <row r="13" spans="2:34" ht="14.25" x14ac:dyDescent="0.3">
      <c r="F13" s="56" t="s">
        <v>125</v>
      </c>
      <c r="G13" s="57">
        <v>4</v>
      </c>
      <c r="H13" s="57">
        <v>5</v>
      </c>
      <c r="I13" s="57">
        <v>5.5</v>
      </c>
      <c r="J13" s="57">
        <v>6</v>
      </c>
      <c r="K13" s="57">
        <v>7</v>
      </c>
      <c r="L13" s="57">
        <v>4</v>
      </c>
      <c r="M13" s="57">
        <v>4.5</v>
      </c>
      <c r="N13" s="57">
        <v>5</v>
      </c>
      <c r="O13" s="57">
        <v>6.5</v>
      </c>
      <c r="P13" s="57">
        <v>4</v>
      </c>
      <c r="Q13" s="58">
        <v>6</v>
      </c>
      <c r="S13" s="18"/>
      <c r="T13" s="29" t="s">
        <v>94</v>
      </c>
      <c r="U13" s="11"/>
      <c r="V13" s="150">
        <v>5.0000000000000001E-3</v>
      </c>
      <c r="W13" s="150">
        <v>5.0000000000000001E-3</v>
      </c>
      <c r="X13" s="150">
        <v>5.0000000000000001E-3</v>
      </c>
      <c r="Y13" s="150">
        <v>0.01</v>
      </c>
      <c r="Z13" s="150">
        <v>0.01</v>
      </c>
      <c r="AA13" s="150">
        <v>0</v>
      </c>
      <c r="AB13" s="150">
        <v>0</v>
      </c>
      <c r="AC13" s="150">
        <v>5.0000000000000001E-3</v>
      </c>
      <c r="AD13" s="150">
        <v>0.01</v>
      </c>
      <c r="AE13" s="150">
        <v>0.01</v>
      </c>
      <c r="AF13" s="150">
        <v>0.01</v>
      </c>
      <c r="AG13" s="64"/>
      <c r="AH13" s="8"/>
    </row>
    <row r="14" spans="2:34" ht="14.25" x14ac:dyDescent="0.3">
      <c r="F14" s="56" t="s">
        <v>74</v>
      </c>
      <c r="G14" s="57">
        <v>6.5</v>
      </c>
      <c r="H14" s="57">
        <v>8</v>
      </c>
      <c r="I14" s="57">
        <v>9</v>
      </c>
      <c r="J14" s="57">
        <v>10</v>
      </c>
      <c r="K14" s="57">
        <v>11</v>
      </c>
      <c r="L14" s="57">
        <v>6.5</v>
      </c>
      <c r="M14" s="57">
        <v>7.5</v>
      </c>
      <c r="N14" s="57">
        <v>8</v>
      </c>
      <c r="O14" s="57">
        <v>10</v>
      </c>
      <c r="P14" s="57">
        <v>6.5</v>
      </c>
      <c r="Q14" s="58">
        <v>10</v>
      </c>
      <c r="S14" s="18"/>
      <c r="T14" s="29" t="s">
        <v>100</v>
      </c>
      <c r="U14" s="11"/>
      <c r="V14" s="150">
        <v>5.0000000000000001E-3</v>
      </c>
      <c r="W14" s="150">
        <v>0.01</v>
      </c>
      <c r="X14" s="150">
        <v>0.01</v>
      </c>
      <c r="Y14" s="150">
        <v>5.0000000000000001E-3</v>
      </c>
      <c r="Z14" s="150">
        <v>5.0000000000000001E-3</v>
      </c>
      <c r="AA14" s="150">
        <v>0.01</v>
      </c>
      <c r="AB14" s="150">
        <v>0.01</v>
      </c>
      <c r="AC14" s="150">
        <v>5.0000000000000001E-3</v>
      </c>
      <c r="AD14" s="150">
        <v>5.0000000000000001E-3</v>
      </c>
      <c r="AE14" s="150">
        <v>0.01</v>
      </c>
      <c r="AF14" s="150">
        <v>5.0000000000000001E-3</v>
      </c>
      <c r="AG14" s="64"/>
      <c r="AH14" s="8"/>
    </row>
    <row r="15" spans="2:34" ht="14.25" x14ac:dyDescent="0.3"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S15" s="18"/>
      <c r="T15" s="29" t="s">
        <v>56</v>
      </c>
      <c r="U15" s="11"/>
      <c r="V15" s="150">
        <v>0.01</v>
      </c>
      <c r="W15" s="150">
        <v>0.01</v>
      </c>
      <c r="X15" s="150">
        <v>0.01</v>
      </c>
      <c r="Y15" s="150">
        <v>0.02</v>
      </c>
      <c r="Z15" s="150">
        <v>1.4999999999999999E-2</v>
      </c>
      <c r="AA15" s="150">
        <v>0</v>
      </c>
      <c r="AB15" s="150">
        <v>0</v>
      </c>
      <c r="AC15" s="150">
        <v>0.01</v>
      </c>
      <c r="AD15" s="150">
        <v>1.4999999999999999E-2</v>
      </c>
      <c r="AE15" s="150">
        <v>0</v>
      </c>
      <c r="AF15" s="150">
        <v>1.4999999999999999E-2</v>
      </c>
      <c r="AG15" s="64"/>
      <c r="AH15" s="8"/>
    </row>
    <row r="16" spans="2:34" ht="14.25" x14ac:dyDescent="0.3">
      <c r="F16" s="56" t="s">
        <v>190</v>
      </c>
      <c r="G16" s="57">
        <v>9</v>
      </c>
      <c r="H16" s="57">
        <v>11</v>
      </c>
      <c r="I16" s="57">
        <v>12.5</v>
      </c>
      <c r="J16" s="57">
        <v>13.5</v>
      </c>
      <c r="K16" s="57">
        <v>15</v>
      </c>
      <c r="L16" s="57">
        <v>9</v>
      </c>
      <c r="M16" s="57">
        <v>10.5</v>
      </c>
      <c r="N16" s="57">
        <v>11</v>
      </c>
      <c r="O16" s="57">
        <v>14</v>
      </c>
      <c r="P16" s="57">
        <v>9</v>
      </c>
      <c r="Q16" s="58">
        <v>13.5</v>
      </c>
      <c r="S16" s="18"/>
      <c r="T16" s="29" t="s">
        <v>54</v>
      </c>
      <c r="U16" s="11"/>
      <c r="V16" s="150">
        <v>2.5000000000000001E-2</v>
      </c>
      <c r="W16" s="150">
        <v>0.02</v>
      </c>
      <c r="X16" s="150">
        <v>0.02</v>
      </c>
      <c r="Y16" s="150">
        <v>0.01</v>
      </c>
      <c r="Z16" s="150">
        <v>0.01</v>
      </c>
      <c r="AA16" s="150">
        <v>0.03</v>
      </c>
      <c r="AB16" s="150">
        <v>0.03</v>
      </c>
      <c r="AC16" s="150">
        <v>0.02</v>
      </c>
      <c r="AD16" s="150">
        <v>0.01</v>
      </c>
      <c r="AE16" s="150">
        <v>0.03</v>
      </c>
      <c r="AF16" s="150">
        <v>0.01</v>
      </c>
      <c r="AG16" s="64"/>
      <c r="AH16" s="8"/>
    </row>
    <row r="17" spans="6:34" ht="14.25" x14ac:dyDescent="0.3"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S17" s="18"/>
      <c r="T17" s="29" t="s">
        <v>76</v>
      </c>
      <c r="U17" s="11"/>
      <c r="V17" s="150">
        <v>3.5000000000000003E-2</v>
      </c>
      <c r="W17" s="150">
        <v>3.5000000000000003E-2</v>
      </c>
      <c r="X17" s="150">
        <v>3.5000000000000003E-2</v>
      </c>
      <c r="Y17" s="150">
        <v>0.04</v>
      </c>
      <c r="Z17" s="150">
        <v>0.04</v>
      </c>
      <c r="AA17" s="150">
        <v>0</v>
      </c>
      <c r="AB17" s="150">
        <v>0</v>
      </c>
      <c r="AC17" s="150">
        <v>3.5000000000000003E-2</v>
      </c>
      <c r="AD17" s="150">
        <v>0.04</v>
      </c>
      <c r="AE17" s="150">
        <v>0</v>
      </c>
      <c r="AF17" s="150">
        <v>0.04</v>
      </c>
      <c r="AG17" s="64"/>
      <c r="AH17" s="8"/>
    </row>
    <row r="18" spans="6:34" ht="14.25" x14ac:dyDescent="0.3">
      <c r="F18" s="56" t="s">
        <v>171</v>
      </c>
      <c r="G18" s="57">
        <v>7</v>
      </c>
      <c r="H18" s="57">
        <v>9</v>
      </c>
      <c r="I18" s="57">
        <v>10.5</v>
      </c>
      <c r="J18" s="57">
        <v>11</v>
      </c>
      <c r="K18" s="57">
        <v>12.5</v>
      </c>
      <c r="L18" s="57">
        <v>7</v>
      </c>
      <c r="M18" s="57">
        <v>8.5</v>
      </c>
      <c r="N18" s="57">
        <v>9</v>
      </c>
      <c r="O18" s="57">
        <v>11.5</v>
      </c>
      <c r="P18" s="57">
        <v>7</v>
      </c>
      <c r="Q18" s="58">
        <v>11</v>
      </c>
      <c r="T18" s="29" t="s">
        <v>119</v>
      </c>
      <c r="U18" s="11"/>
      <c r="V18" s="150">
        <v>5.0000000000000001E-3</v>
      </c>
      <c r="W18" s="150">
        <v>5.0000000000000001E-3</v>
      </c>
      <c r="X18" s="150">
        <v>5.0000000000000001E-3</v>
      </c>
      <c r="Y18" s="150">
        <v>5.0000000000000001E-3</v>
      </c>
      <c r="Z18" s="150">
        <v>5.0000000000000001E-3</v>
      </c>
      <c r="AA18" s="150">
        <v>5.0000000000000001E-3</v>
      </c>
      <c r="AB18" s="150">
        <v>5.0000000000000001E-3</v>
      </c>
      <c r="AC18" s="150">
        <v>5.0000000000000001E-3</v>
      </c>
      <c r="AD18" s="150">
        <v>5.0000000000000001E-3</v>
      </c>
      <c r="AE18" s="150">
        <v>5.0000000000000001E-3</v>
      </c>
      <c r="AF18" s="150">
        <v>5.0000000000000001E-3</v>
      </c>
      <c r="AG18" s="64"/>
      <c r="AH18" s="8"/>
    </row>
    <row r="19" spans="6:34" ht="15" thickBot="1" x14ac:dyDescent="0.35">
      <c r="F19" s="56" t="s">
        <v>192</v>
      </c>
      <c r="G19" s="57">
        <v>7</v>
      </c>
      <c r="H19" s="57">
        <v>8.5</v>
      </c>
      <c r="I19" s="57">
        <v>10</v>
      </c>
      <c r="J19" s="57">
        <v>10.5</v>
      </c>
      <c r="K19" s="57">
        <v>11.5</v>
      </c>
      <c r="L19" s="57">
        <v>7</v>
      </c>
      <c r="M19" s="57">
        <v>8</v>
      </c>
      <c r="N19" s="57">
        <v>8.5</v>
      </c>
      <c r="O19" s="57">
        <v>11</v>
      </c>
      <c r="P19" s="57">
        <v>7</v>
      </c>
      <c r="Q19" s="58">
        <v>10.5</v>
      </c>
      <c r="T19" s="30" t="s">
        <v>141</v>
      </c>
      <c r="U19" s="31"/>
      <c r="V19" s="151">
        <v>0.02</v>
      </c>
      <c r="W19" s="151">
        <v>0</v>
      </c>
      <c r="X19" s="151">
        <v>0</v>
      </c>
      <c r="Y19" s="151">
        <v>0.02</v>
      </c>
      <c r="Z19" s="151">
        <v>0</v>
      </c>
      <c r="AA19" s="151">
        <v>0.02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H19" s="8"/>
    </row>
    <row r="20" spans="6:34" ht="13.5" thickBot="1" x14ac:dyDescent="0.25"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T20" s="37" t="s">
        <v>34</v>
      </c>
      <c r="U20" s="40" t="s">
        <v>3</v>
      </c>
      <c r="V20" s="47" t="s">
        <v>81</v>
      </c>
      <c r="W20" s="38"/>
      <c r="X20" s="39"/>
      <c r="Y20" s="7"/>
      <c r="Z20" s="7"/>
      <c r="AA20" s="18"/>
      <c r="AB20" s="20"/>
      <c r="AC20" s="7"/>
      <c r="AD20" s="7"/>
      <c r="AE20" s="7"/>
    </row>
    <row r="21" spans="6:34" ht="13.5" thickBot="1" x14ac:dyDescent="0.25">
      <c r="F21" s="56" t="s">
        <v>193</v>
      </c>
      <c r="G21" s="57">
        <v>7</v>
      </c>
      <c r="H21" s="57">
        <v>8.5</v>
      </c>
      <c r="I21" s="57">
        <v>10</v>
      </c>
      <c r="J21" s="57">
        <v>10.5</v>
      </c>
      <c r="K21" s="57">
        <v>11.5</v>
      </c>
      <c r="L21" s="57">
        <v>7</v>
      </c>
      <c r="M21" s="57">
        <v>8</v>
      </c>
      <c r="N21" s="57">
        <v>8.5</v>
      </c>
      <c r="O21" s="57">
        <v>11</v>
      </c>
      <c r="P21" s="57">
        <v>7</v>
      </c>
      <c r="Q21" s="58">
        <v>10.5</v>
      </c>
      <c r="T21" s="41" t="s">
        <v>10</v>
      </c>
      <c r="U21" s="42">
        <v>385</v>
      </c>
      <c r="V21" s="48">
        <v>520</v>
      </c>
      <c r="W21" s="36" t="s">
        <v>10</v>
      </c>
      <c r="X21" s="19">
        <f>U21*1.1</f>
        <v>423.50000000000006</v>
      </c>
      <c r="Y21" s="1">
        <f>X21*1.05</f>
        <v>444.67500000000007</v>
      </c>
      <c r="AA21" s="21"/>
      <c r="AB21" s="18"/>
    </row>
    <row r="22" spans="6:34" ht="13.5" thickBot="1" x14ac:dyDescent="0.25">
      <c r="F22" s="59" t="s">
        <v>174</v>
      </c>
      <c r="G22" s="57">
        <v>7</v>
      </c>
      <c r="H22" s="57">
        <v>9</v>
      </c>
      <c r="I22" s="57">
        <v>10.5</v>
      </c>
      <c r="J22" s="57">
        <v>11</v>
      </c>
      <c r="K22" s="57">
        <v>12.5</v>
      </c>
      <c r="L22" s="57">
        <v>7</v>
      </c>
      <c r="M22" s="57">
        <v>8.5</v>
      </c>
      <c r="N22" s="57">
        <v>9</v>
      </c>
      <c r="O22" s="57">
        <v>11.5</v>
      </c>
      <c r="P22" s="57">
        <v>7</v>
      </c>
      <c r="Q22" s="58">
        <v>11</v>
      </c>
      <c r="T22" s="43" t="s">
        <v>11</v>
      </c>
      <c r="U22" s="44">
        <v>340</v>
      </c>
      <c r="V22" s="49">
        <v>445</v>
      </c>
      <c r="W22" s="27" t="s">
        <v>11</v>
      </c>
      <c r="X22" s="16">
        <f t="shared" ref="X22:X27" si="0">U22*1.1</f>
        <v>374.00000000000006</v>
      </c>
      <c r="Y22" s="1">
        <f t="shared" ref="Y22:Y30" si="1">X22*1.05</f>
        <v>392.7000000000001</v>
      </c>
      <c r="AA22" s="21"/>
      <c r="AB22" s="18"/>
    </row>
    <row r="23" spans="6:34" ht="13.5" thickBot="1" x14ac:dyDescent="0.25">
      <c r="F23" s="14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2"/>
      <c r="T23" s="43" t="s">
        <v>12</v>
      </c>
      <c r="U23" s="44">
        <v>300</v>
      </c>
      <c r="V23" s="49">
        <v>380</v>
      </c>
      <c r="W23" s="27" t="s">
        <v>12</v>
      </c>
      <c r="X23" s="16">
        <f t="shared" si="0"/>
        <v>330</v>
      </c>
      <c r="Y23" s="1">
        <f t="shared" si="1"/>
        <v>346.5</v>
      </c>
      <c r="AA23" s="21"/>
      <c r="AB23" s="18"/>
    </row>
    <row r="24" spans="6:34" ht="13.5" thickBot="1" x14ac:dyDescent="0.25">
      <c r="F24" s="141" t="s">
        <v>196</v>
      </c>
      <c r="G24" s="137">
        <v>7</v>
      </c>
      <c r="H24" s="137">
        <v>9</v>
      </c>
      <c r="I24" s="137">
        <v>10.5</v>
      </c>
      <c r="J24" s="137">
        <v>11</v>
      </c>
      <c r="K24" s="137">
        <v>12.5</v>
      </c>
      <c r="L24" s="137">
        <v>7</v>
      </c>
      <c r="M24" s="137">
        <v>8.5</v>
      </c>
      <c r="N24" s="137">
        <v>9</v>
      </c>
      <c r="O24" s="137">
        <v>11.5</v>
      </c>
      <c r="P24" s="137">
        <v>7</v>
      </c>
      <c r="Q24" s="142">
        <v>11</v>
      </c>
      <c r="T24" s="43" t="s">
        <v>16</v>
      </c>
      <c r="U24" s="44">
        <v>365</v>
      </c>
      <c r="V24" s="49">
        <v>490</v>
      </c>
      <c r="W24" s="27" t="s">
        <v>16</v>
      </c>
      <c r="X24" s="16">
        <f t="shared" si="0"/>
        <v>401.50000000000006</v>
      </c>
      <c r="Y24" s="1">
        <f t="shared" si="1"/>
        <v>421.5750000000001</v>
      </c>
      <c r="AA24" s="21"/>
      <c r="AB24" s="18"/>
    </row>
    <row r="25" spans="6:34" ht="13.5" thickBot="1" x14ac:dyDescent="0.25">
      <c r="F25" s="56" t="s">
        <v>172</v>
      </c>
      <c r="G25" s="57">
        <v>4.5</v>
      </c>
      <c r="H25" s="57">
        <v>5.5</v>
      </c>
      <c r="I25" s="57">
        <v>6.5</v>
      </c>
      <c r="J25" s="57">
        <v>6.5</v>
      </c>
      <c r="K25" s="57">
        <v>7.5</v>
      </c>
      <c r="L25" s="57">
        <v>4.5</v>
      </c>
      <c r="M25" s="57">
        <v>5</v>
      </c>
      <c r="N25" s="57">
        <v>5.5</v>
      </c>
      <c r="O25" s="57">
        <v>7</v>
      </c>
      <c r="P25" s="57">
        <v>4.5</v>
      </c>
      <c r="Q25" s="58">
        <v>6.5</v>
      </c>
      <c r="T25" s="43" t="s">
        <v>18</v>
      </c>
      <c r="U25" s="44">
        <v>325</v>
      </c>
      <c r="V25" s="49">
        <v>440</v>
      </c>
      <c r="W25" s="27" t="s">
        <v>18</v>
      </c>
      <c r="X25" s="16">
        <f t="shared" si="0"/>
        <v>357.50000000000006</v>
      </c>
      <c r="Y25" s="1">
        <f t="shared" si="1"/>
        <v>375.37500000000006</v>
      </c>
      <c r="AA25" s="21"/>
      <c r="AB25" s="18"/>
    </row>
    <row r="26" spans="6:34" ht="13.5" thickBot="1" x14ac:dyDescent="0.25">
      <c r="F26" s="59" t="s">
        <v>194</v>
      </c>
      <c r="G26" s="57">
        <v>4.5</v>
      </c>
      <c r="H26" s="57">
        <v>5.5</v>
      </c>
      <c r="I26" s="57">
        <v>6.5</v>
      </c>
      <c r="J26" s="57">
        <v>6.5</v>
      </c>
      <c r="K26" s="57">
        <v>7.5</v>
      </c>
      <c r="L26" s="57">
        <v>4.5</v>
      </c>
      <c r="M26" s="57">
        <v>5</v>
      </c>
      <c r="N26" s="57">
        <v>5.5</v>
      </c>
      <c r="O26" s="57">
        <v>7</v>
      </c>
      <c r="P26" s="57">
        <v>4.5</v>
      </c>
      <c r="Q26" s="58">
        <v>6.5</v>
      </c>
      <c r="T26" s="43" t="s">
        <v>13</v>
      </c>
      <c r="U26" s="44">
        <v>310</v>
      </c>
      <c r="V26" s="49">
        <v>400</v>
      </c>
      <c r="W26" s="27" t="s">
        <v>13</v>
      </c>
      <c r="X26" s="16">
        <f t="shared" si="0"/>
        <v>341</v>
      </c>
      <c r="Y26" s="1">
        <f t="shared" si="1"/>
        <v>358.05</v>
      </c>
      <c r="AA26" s="21"/>
      <c r="AB26" s="18"/>
    </row>
    <row r="27" spans="6:34" ht="13.5" thickBot="1" x14ac:dyDescent="0.25">
      <c r="F27" s="14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T27" s="43" t="s">
        <v>15</v>
      </c>
      <c r="U27" s="44">
        <v>260</v>
      </c>
      <c r="V27" s="50">
        <v>340</v>
      </c>
      <c r="W27" s="27" t="s">
        <v>15</v>
      </c>
      <c r="X27" s="16">
        <f t="shared" si="0"/>
        <v>286</v>
      </c>
      <c r="Y27" s="1">
        <f t="shared" si="1"/>
        <v>300.3</v>
      </c>
      <c r="AA27" s="21"/>
      <c r="AB27" s="18"/>
    </row>
    <row r="28" spans="6:34" ht="13.5" thickBot="1" x14ac:dyDescent="0.25"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T28" s="43" t="s">
        <v>85</v>
      </c>
      <c r="U28" s="44">
        <v>330</v>
      </c>
      <c r="W28" s="17"/>
      <c r="X28" s="16">
        <f>U28*1.1</f>
        <v>363.00000000000006</v>
      </c>
      <c r="Y28" s="1">
        <f t="shared" si="1"/>
        <v>381.15000000000009</v>
      </c>
      <c r="AA28" s="21"/>
      <c r="AB28" s="18"/>
    </row>
    <row r="29" spans="6:34" ht="13.5" thickBot="1" x14ac:dyDescent="0.25">
      <c r="F29" s="155" t="s">
        <v>219</v>
      </c>
      <c r="G29" s="156">
        <v>0.5</v>
      </c>
      <c r="H29" s="156">
        <v>0.5</v>
      </c>
      <c r="I29" s="156">
        <v>0.5</v>
      </c>
      <c r="J29" s="156">
        <v>0.5</v>
      </c>
      <c r="K29" s="156">
        <v>0.5</v>
      </c>
      <c r="L29" s="156">
        <v>0.5</v>
      </c>
      <c r="M29" s="156">
        <v>0.5</v>
      </c>
      <c r="N29" s="156">
        <v>0.5</v>
      </c>
      <c r="O29" s="156">
        <v>0.5</v>
      </c>
      <c r="P29" s="156">
        <v>0.5</v>
      </c>
      <c r="Q29" s="157">
        <v>0.5</v>
      </c>
      <c r="T29" s="43" t="s">
        <v>86</v>
      </c>
      <c r="U29" s="44">
        <v>295</v>
      </c>
      <c r="X29" s="1">
        <f>U29*1.1</f>
        <v>324.5</v>
      </c>
      <c r="Y29" s="1">
        <f t="shared" si="1"/>
        <v>340.72500000000002</v>
      </c>
      <c r="AA29" s="21"/>
      <c r="AB29" s="18"/>
    </row>
    <row r="30" spans="6:34" ht="13.5" thickBot="1" x14ac:dyDescent="0.25">
      <c r="F30" s="56" t="s">
        <v>129</v>
      </c>
      <c r="G30" s="57">
        <v>3</v>
      </c>
      <c r="H30" s="57">
        <v>3.5</v>
      </c>
      <c r="I30" s="57">
        <v>4</v>
      </c>
      <c r="J30" s="57">
        <v>4.5</v>
      </c>
      <c r="K30" s="57">
        <v>5</v>
      </c>
      <c r="L30" s="57">
        <v>3</v>
      </c>
      <c r="M30" s="57">
        <v>3.5</v>
      </c>
      <c r="N30" s="57">
        <v>3.5</v>
      </c>
      <c r="O30" s="57">
        <v>4.5</v>
      </c>
      <c r="P30" s="57">
        <v>3</v>
      </c>
      <c r="Q30" s="58">
        <v>4.5</v>
      </c>
      <c r="T30" s="45" t="s">
        <v>87</v>
      </c>
      <c r="U30" s="46">
        <v>355</v>
      </c>
      <c r="X30" s="1">
        <f>U30*1.1</f>
        <v>390.50000000000006</v>
      </c>
      <c r="Y30" s="1">
        <f t="shared" si="1"/>
        <v>410.02500000000009</v>
      </c>
      <c r="AA30" s="21"/>
      <c r="AB30" s="18"/>
    </row>
    <row r="31" spans="6:34" x14ac:dyDescent="0.2">
      <c r="F31" s="56" t="s">
        <v>122</v>
      </c>
      <c r="G31" s="57">
        <v>1.5</v>
      </c>
      <c r="H31" s="57">
        <v>2</v>
      </c>
      <c r="I31" s="57">
        <v>2.5</v>
      </c>
      <c r="J31" s="57">
        <v>2.5</v>
      </c>
      <c r="K31" s="57">
        <v>3</v>
      </c>
      <c r="L31" s="57">
        <v>1.5</v>
      </c>
      <c r="M31" s="57">
        <v>2</v>
      </c>
      <c r="N31" s="57">
        <v>2</v>
      </c>
      <c r="O31" s="57">
        <v>2.5</v>
      </c>
      <c r="P31" s="57">
        <v>1.5</v>
      </c>
      <c r="Q31" s="58">
        <v>2.5</v>
      </c>
    </row>
    <row r="32" spans="6:34" ht="13.5" thickBot="1" x14ac:dyDescent="0.25">
      <c r="F32" s="60" t="s">
        <v>126</v>
      </c>
      <c r="G32" s="61">
        <v>1</v>
      </c>
      <c r="H32" s="61">
        <v>1</v>
      </c>
      <c r="I32" s="61">
        <v>1</v>
      </c>
      <c r="J32" s="61">
        <v>1</v>
      </c>
      <c r="K32" s="61">
        <v>1.5</v>
      </c>
      <c r="L32" s="61">
        <v>1</v>
      </c>
      <c r="M32" s="61">
        <v>1</v>
      </c>
      <c r="N32" s="61">
        <v>1</v>
      </c>
      <c r="O32" s="61">
        <v>1.5</v>
      </c>
      <c r="P32" s="61">
        <v>1</v>
      </c>
      <c r="Q32" s="62">
        <v>1</v>
      </c>
    </row>
    <row r="33" spans="1:27" x14ac:dyDescent="0.2">
      <c r="F33" s="56" t="s">
        <v>149</v>
      </c>
      <c r="G33" s="57">
        <v>0.5</v>
      </c>
      <c r="H33" s="57">
        <v>0.5</v>
      </c>
      <c r="I33" s="57">
        <v>0.5</v>
      </c>
      <c r="J33" s="57">
        <v>0.5</v>
      </c>
      <c r="K33" s="57">
        <v>0.5</v>
      </c>
      <c r="L33" s="57">
        <v>0.5</v>
      </c>
      <c r="M33" s="57">
        <v>0.5</v>
      </c>
      <c r="N33" s="57">
        <v>0.5</v>
      </c>
      <c r="O33" s="57">
        <v>0.5</v>
      </c>
      <c r="P33" s="57">
        <v>0.5</v>
      </c>
      <c r="Q33" s="58">
        <v>0.5</v>
      </c>
    </row>
    <row r="34" spans="1:27" x14ac:dyDescent="0.2">
      <c r="F34" s="56" t="s">
        <v>130</v>
      </c>
      <c r="G34" s="57">
        <v>1.5</v>
      </c>
      <c r="H34" s="57">
        <v>2</v>
      </c>
      <c r="I34" s="57">
        <v>2.5</v>
      </c>
      <c r="J34" s="57">
        <v>2.5</v>
      </c>
      <c r="K34" s="57">
        <v>3</v>
      </c>
      <c r="L34" s="57">
        <v>1.5</v>
      </c>
      <c r="M34" s="57">
        <v>2</v>
      </c>
      <c r="N34" s="57">
        <v>2</v>
      </c>
      <c r="O34" s="57">
        <v>2.5</v>
      </c>
      <c r="P34" s="57">
        <v>1.5</v>
      </c>
      <c r="Q34" s="58">
        <v>2.5</v>
      </c>
    </row>
    <row r="35" spans="1:27" x14ac:dyDescent="0.2">
      <c r="F35" s="56" t="s">
        <v>139</v>
      </c>
      <c r="G35" s="57">
        <v>2</v>
      </c>
      <c r="H35" s="57">
        <v>2.5</v>
      </c>
      <c r="I35" s="57">
        <v>3</v>
      </c>
      <c r="J35" s="57">
        <v>3</v>
      </c>
      <c r="K35" s="57">
        <v>3.5</v>
      </c>
      <c r="L35" s="57">
        <v>2</v>
      </c>
      <c r="M35" s="57">
        <v>2.5</v>
      </c>
      <c r="N35" s="57">
        <v>2.5</v>
      </c>
      <c r="O35" s="57">
        <v>3</v>
      </c>
      <c r="P35" s="57">
        <v>2</v>
      </c>
      <c r="Q35" s="58">
        <v>3</v>
      </c>
    </row>
    <row r="36" spans="1:27" x14ac:dyDescent="0.2">
      <c r="F36" s="56" t="s">
        <v>131</v>
      </c>
      <c r="G36" s="57">
        <v>2</v>
      </c>
      <c r="H36" s="57">
        <v>2.5</v>
      </c>
      <c r="I36" s="57">
        <v>3</v>
      </c>
      <c r="J36" s="57">
        <v>3</v>
      </c>
      <c r="K36" s="57">
        <v>3.5</v>
      </c>
      <c r="L36" s="57">
        <v>2</v>
      </c>
      <c r="M36" s="57">
        <v>2.5</v>
      </c>
      <c r="N36" s="57">
        <v>2.5</v>
      </c>
      <c r="O36" s="57">
        <v>3</v>
      </c>
      <c r="P36" s="57">
        <v>2</v>
      </c>
      <c r="Q36" s="58">
        <v>3</v>
      </c>
    </row>
    <row r="37" spans="1:27" x14ac:dyDescent="0.2">
      <c r="F37" s="56" t="s">
        <v>132</v>
      </c>
      <c r="G37" s="57">
        <v>2</v>
      </c>
      <c r="H37" s="57">
        <v>2.5</v>
      </c>
      <c r="I37" s="57">
        <v>3</v>
      </c>
      <c r="J37" s="57">
        <v>3</v>
      </c>
      <c r="K37" s="57">
        <v>3.5</v>
      </c>
      <c r="L37" s="57">
        <v>2</v>
      </c>
      <c r="M37" s="57">
        <v>2.5</v>
      </c>
      <c r="N37" s="57">
        <v>2.5</v>
      </c>
      <c r="O37" s="57">
        <v>3</v>
      </c>
      <c r="P37" s="57">
        <v>2</v>
      </c>
      <c r="Q37" s="58">
        <v>3</v>
      </c>
      <c r="T37" s="18"/>
      <c r="U37" s="20"/>
      <c r="V37" s="8"/>
      <c r="W37" s="8"/>
      <c r="X37" s="8"/>
      <c r="Y37" s="8"/>
      <c r="Z37" s="8"/>
      <c r="AA37" s="8"/>
    </row>
    <row r="38" spans="1:27" x14ac:dyDescent="0.2">
      <c r="F38" s="56" t="s">
        <v>123</v>
      </c>
      <c r="G38" s="57">
        <v>2</v>
      </c>
      <c r="H38" s="57">
        <v>2.5</v>
      </c>
      <c r="I38" s="57">
        <v>3</v>
      </c>
      <c r="J38" s="57">
        <v>3</v>
      </c>
      <c r="K38" s="57">
        <v>3.5</v>
      </c>
      <c r="L38" s="57">
        <v>2</v>
      </c>
      <c r="M38" s="57">
        <v>2.5</v>
      </c>
      <c r="N38" s="57">
        <v>2.5</v>
      </c>
      <c r="O38" s="57">
        <v>3</v>
      </c>
      <c r="P38" s="57">
        <v>2</v>
      </c>
      <c r="Q38" s="58">
        <v>3</v>
      </c>
      <c r="T38" s="21"/>
      <c r="U38" s="18"/>
      <c r="V38" s="8"/>
      <c r="W38" s="8"/>
      <c r="X38" s="8"/>
      <c r="Y38" s="8"/>
      <c r="Z38" s="8"/>
      <c r="AA38" s="8"/>
    </row>
    <row r="39" spans="1:27" x14ac:dyDescent="0.2">
      <c r="F39" s="56" t="s">
        <v>101</v>
      </c>
      <c r="G39" s="57">
        <v>1.5</v>
      </c>
      <c r="H39" s="57">
        <v>2</v>
      </c>
      <c r="I39" s="57">
        <v>2.5</v>
      </c>
      <c r="J39" s="57">
        <v>2.5</v>
      </c>
      <c r="K39" s="57">
        <v>3</v>
      </c>
      <c r="L39" s="57">
        <v>1.5</v>
      </c>
      <c r="M39" s="57">
        <v>2</v>
      </c>
      <c r="N39" s="57">
        <v>2</v>
      </c>
      <c r="O39" s="57">
        <v>2.5</v>
      </c>
      <c r="P39" s="57">
        <v>1.5</v>
      </c>
      <c r="Q39" s="58">
        <v>2.5</v>
      </c>
      <c r="T39" s="21"/>
      <c r="U39" s="18"/>
      <c r="V39" s="8"/>
      <c r="W39" s="8"/>
      <c r="X39" s="8"/>
      <c r="Y39" s="8"/>
      <c r="Z39" s="8"/>
      <c r="AA39" s="8"/>
    </row>
    <row r="40" spans="1:27" x14ac:dyDescent="0.2">
      <c r="C40" s="1" t="s">
        <v>21</v>
      </c>
      <c r="D40" s="8">
        <v>0.2</v>
      </c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T40" s="21"/>
      <c r="U40" s="18"/>
      <c r="V40" s="8"/>
      <c r="W40" s="8"/>
      <c r="X40" s="8"/>
      <c r="Y40" s="8"/>
      <c r="Z40" s="8"/>
      <c r="AA40" s="8"/>
    </row>
    <row r="41" spans="1:27" x14ac:dyDescent="0.2">
      <c r="C41" s="1" t="s">
        <v>22</v>
      </c>
      <c r="D41" s="8">
        <v>0.2</v>
      </c>
      <c r="F41" s="56" t="s">
        <v>173</v>
      </c>
      <c r="G41" s="57">
        <v>1.5</v>
      </c>
      <c r="H41" s="57">
        <v>2</v>
      </c>
      <c r="I41" s="57">
        <v>2.5</v>
      </c>
      <c r="J41" s="57">
        <v>2.5</v>
      </c>
      <c r="K41" s="57">
        <v>3</v>
      </c>
      <c r="L41" s="57">
        <v>1.5</v>
      </c>
      <c r="M41" s="57">
        <v>2</v>
      </c>
      <c r="N41" s="57">
        <v>2</v>
      </c>
      <c r="O41" s="57">
        <v>2.5</v>
      </c>
      <c r="P41" s="57">
        <v>1.5</v>
      </c>
      <c r="Q41" s="58">
        <v>2.5</v>
      </c>
      <c r="T41" s="21"/>
      <c r="U41" s="18"/>
      <c r="V41" s="8"/>
      <c r="W41" s="8"/>
      <c r="X41" s="8"/>
      <c r="Y41" s="8"/>
      <c r="Z41" s="8"/>
      <c r="AA41" s="8"/>
    </row>
    <row r="42" spans="1:27" x14ac:dyDescent="0.2"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T42" s="21"/>
      <c r="U42" s="18"/>
      <c r="V42" s="8"/>
      <c r="W42" s="8"/>
      <c r="X42" s="8"/>
      <c r="Y42" s="8"/>
      <c r="Z42" s="8"/>
      <c r="AA42" s="8"/>
    </row>
    <row r="43" spans="1:27" x14ac:dyDescent="0.2">
      <c r="F43" s="56" t="s">
        <v>116</v>
      </c>
      <c r="G43" s="57">
        <v>2.5</v>
      </c>
      <c r="H43" s="57">
        <v>3</v>
      </c>
      <c r="I43" s="57">
        <v>3.5</v>
      </c>
      <c r="J43" s="57">
        <v>3.5</v>
      </c>
      <c r="K43" s="57">
        <v>4</v>
      </c>
      <c r="L43" s="57">
        <v>2.5</v>
      </c>
      <c r="M43" s="57">
        <v>3</v>
      </c>
      <c r="N43" s="57">
        <v>3</v>
      </c>
      <c r="O43" s="57">
        <v>4</v>
      </c>
      <c r="P43" s="57">
        <v>2.5</v>
      </c>
      <c r="Q43" s="58">
        <v>3.5</v>
      </c>
      <c r="T43" s="21"/>
      <c r="U43" s="18"/>
      <c r="V43" s="8"/>
      <c r="W43" s="8"/>
      <c r="X43" s="8"/>
      <c r="Y43" s="8"/>
      <c r="Z43" s="8"/>
      <c r="AA43" s="8"/>
    </row>
    <row r="44" spans="1:27" x14ac:dyDescent="0.2">
      <c r="A44" s="1" t="s">
        <v>19</v>
      </c>
      <c r="F44" s="56" t="s">
        <v>133</v>
      </c>
      <c r="G44" s="57">
        <v>5.5</v>
      </c>
      <c r="H44" s="57">
        <v>7</v>
      </c>
      <c r="I44" s="57">
        <v>8</v>
      </c>
      <c r="J44" s="57">
        <v>8.5</v>
      </c>
      <c r="K44" s="57">
        <v>9.5</v>
      </c>
      <c r="L44" s="57">
        <v>5.5</v>
      </c>
      <c r="M44" s="57">
        <v>6.5</v>
      </c>
      <c r="N44" s="57">
        <v>7</v>
      </c>
      <c r="O44" s="57">
        <v>9</v>
      </c>
      <c r="P44" s="57">
        <v>5.5</v>
      </c>
      <c r="Q44" s="58">
        <v>8.5</v>
      </c>
      <c r="T44" s="21"/>
      <c r="U44" s="18"/>
    </row>
    <row r="45" spans="1:27" x14ac:dyDescent="0.2">
      <c r="A45" s="4" t="s">
        <v>9</v>
      </c>
      <c r="F45" s="56" t="s">
        <v>82</v>
      </c>
      <c r="G45" s="57">
        <v>5</v>
      </c>
      <c r="H45" s="57">
        <v>6</v>
      </c>
      <c r="I45" s="57">
        <v>7</v>
      </c>
      <c r="J45" s="57">
        <v>7.5</v>
      </c>
      <c r="K45" s="57">
        <v>8.5</v>
      </c>
      <c r="L45" s="57">
        <v>5</v>
      </c>
      <c r="M45" s="57">
        <v>5.5</v>
      </c>
      <c r="N45" s="57">
        <v>6</v>
      </c>
      <c r="O45" s="57">
        <v>7.5</v>
      </c>
      <c r="P45" s="57">
        <v>5</v>
      </c>
      <c r="Q45" s="58">
        <v>7.5</v>
      </c>
      <c r="T45" s="21"/>
      <c r="U45" s="18"/>
      <c r="V45" s="10"/>
      <c r="W45" s="10"/>
      <c r="X45" s="10"/>
      <c r="Y45" s="10"/>
      <c r="Z45" s="10"/>
      <c r="AA45" s="10"/>
    </row>
    <row r="46" spans="1:27" x14ac:dyDescent="0.2">
      <c r="A46" s="5" t="s">
        <v>10</v>
      </c>
      <c r="F46" s="63" t="s">
        <v>44</v>
      </c>
      <c r="G46" s="57">
        <v>5</v>
      </c>
      <c r="H46" s="57">
        <v>6.5</v>
      </c>
      <c r="I46" s="57">
        <v>7.5</v>
      </c>
      <c r="J46" s="57">
        <v>8</v>
      </c>
      <c r="K46" s="57">
        <v>9</v>
      </c>
      <c r="L46" s="57">
        <v>5</v>
      </c>
      <c r="M46" s="57">
        <v>6</v>
      </c>
      <c r="N46" s="57">
        <v>6.5</v>
      </c>
      <c r="O46" s="57">
        <v>8</v>
      </c>
      <c r="P46" s="57">
        <v>5</v>
      </c>
      <c r="Q46" s="58">
        <v>8</v>
      </c>
      <c r="T46" s="21"/>
      <c r="U46" s="18"/>
      <c r="V46" s="10"/>
      <c r="W46" s="10"/>
      <c r="X46" s="10"/>
      <c r="Y46" s="10"/>
      <c r="Z46" s="10"/>
      <c r="AA46" s="10"/>
    </row>
    <row r="47" spans="1:27" ht="13.5" thickBot="1" x14ac:dyDescent="0.25">
      <c r="A47" s="5" t="s">
        <v>11</v>
      </c>
      <c r="F47" s="136" t="s">
        <v>124</v>
      </c>
      <c r="G47" s="57">
        <v>3</v>
      </c>
      <c r="H47" s="57">
        <v>4</v>
      </c>
      <c r="I47" s="57">
        <v>4.5</v>
      </c>
      <c r="J47" s="57">
        <v>5</v>
      </c>
      <c r="K47" s="57">
        <v>5.5</v>
      </c>
      <c r="L47" s="57">
        <v>3</v>
      </c>
      <c r="M47" s="57">
        <v>3.5</v>
      </c>
      <c r="N47" s="57">
        <v>4</v>
      </c>
      <c r="O47" s="57">
        <v>5</v>
      </c>
      <c r="P47" s="57">
        <v>3</v>
      </c>
      <c r="Q47" s="58">
        <v>5</v>
      </c>
      <c r="T47" s="21"/>
      <c r="U47" s="18"/>
      <c r="V47" s="10"/>
      <c r="W47" s="10"/>
      <c r="X47" s="10"/>
      <c r="Y47" s="10"/>
      <c r="Z47" s="10"/>
      <c r="AA47" s="10"/>
    </row>
    <row r="48" spans="1:27" x14ac:dyDescent="0.2">
      <c r="A48" s="5" t="s">
        <v>12</v>
      </c>
      <c r="F48" s="138" t="s">
        <v>150</v>
      </c>
      <c r="G48" s="139">
        <v>0.5</v>
      </c>
      <c r="H48" s="139">
        <v>0.5</v>
      </c>
      <c r="I48" s="139">
        <v>0.5</v>
      </c>
      <c r="J48" s="139">
        <v>0.5</v>
      </c>
      <c r="K48" s="139">
        <v>0.5</v>
      </c>
      <c r="L48" s="139">
        <v>0.5</v>
      </c>
      <c r="M48" s="139">
        <v>0.5</v>
      </c>
      <c r="N48" s="139">
        <v>0.5</v>
      </c>
      <c r="O48" s="139">
        <v>0.5</v>
      </c>
      <c r="P48" s="139">
        <v>0.5</v>
      </c>
      <c r="Q48" s="140">
        <v>0.5</v>
      </c>
      <c r="U48" s="10"/>
      <c r="V48" s="10"/>
      <c r="W48" s="10"/>
      <c r="X48" s="10"/>
      <c r="Y48" s="10"/>
      <c r="Z48" s="10"/>
      <c r="AA48" s="10"/>
    </row>
    <row r="49" spans="1:25" x14ac:dyDescent="0.2">
      <c r="A49" s="5" t="s">
        <v>13</v>
      </c>
      <c r="F49" s="141" t="s">
        <v>134</v>
      </c>
      <c r="G49" s="137">
        <v>1.5</v>
      </c>
      <c r="H49" s="137">
        <v>2</v>
      </c>
      <c r="I49" s="137">
        <v>2.5</v>
      </c>
      <c r="J49" s="137">
        <v>2.5</v>
      </c>
      <c r="K49" s="137">
        <v>3</v>
      </c>
      <c r="L49" s="137">
        <v>1.5</v>
      </c>
      <c r="M49" s="137">
        <v>2</v>
      </c>
      <c r="N49" s="137">
        <v>2</v>
      </c>
      <c r="O49" s="137">
        <v>2.5</v>
      </c>
      <c r="P49" s="137">
        <v>1.5</v>
      </c>
      <c r="Q49" s="142">
        <v>2.5</v>
      </c>
      <c r="V49" s="18"/>
      <c r="W49" s="18"/>
      <c r="X49" s="18"/>
      <c r="Y49" s="18"/>
    </row>
    <row r="50" spans="1:25" x14ac:dyDescent="0.2">
      <c r="A50" s="5" t="s">
        <v>14</v>
      </c>
      <c r="F50" s="141" t="s">
        <v>140</v>
      </c>
      <c r="G50" s="137">
        <v>2</v>
      </c>
      <c r="H50" s="137">
        <v>2.5</v>
      </c>
      <c r="I50" s="137">
        <v>3</v>
      </c>
      <c r="J50" s="137">
        <v>3</v>
      </c>
      <c r="K50" s="137">
        <v>3.5</v>
      </c>
      <c r="L50" s="137">
        <v>2</v>
      </c>
      <c r="M50" s="137">
        <v>2.5</v>
      </c>
      <c r="N50" s="137">
        <v>2.5</v>
      </c>
      <c r="O50" s="137">
        <v>3</v>
      </c>
      <c r="P50" s="137">
        <v>2</v>
      </c>
      <c r="Q50" s="142">
        <v>3</v>
      </c>
    </row>
    <row r="51" spans="1:25" x14ac:dyDescent="0.2">
      <c r="A51" s="5" t="s">
        <v>15</v>
      </c>
      <c r="F51" s="141" t="s">
        <v>135</v>
      </c>
      <c r="G51" s="137">
        <v>2</v>
      </c>
      <c r="H51" s="137">
        <v>2.5</v>
      </c>
      <c r="I51" s="137">
        <v>3</v>
      </c>
      <c r="J51" s="137">
        <v>3</v>
      </c>
      <c r="K51" s="137">
        <v>3.5</v>
      </c>
      <c r="L51" s="137">
        <v>2</v>
      </c>
      <c r="M51" s="137">
        <v>2.5</v>
      </c>
      <c r="N51" s="137">
        <v>2.5</v>
      </c>
      <c r="O51" s="137">
        <v>3</v>
      </c>
      <c r="P51" s="137">
        <v>2</v>
      </c>
      <c r="Q51" s="142">
        <v>3</v>
      </c>
    </row>
    <row r="52" spans="1:25" x14ac:dyDescent="0.2">
      <c r="A52" s="5" t="s">
        <v>16</v>
      </c>
      <c r="F52" s="141" t="s">
        <v>136</v>
      </c>
      <c r="G52" s="137">
        <v>2</v>
      </c>
      <c r="H52" s="137">
        <v>2.5</v>
      </c>
      <c r="I52" s="137">
        <v>3</v>
      </c>
      <c r="J52" s="137">
        <v>3</v>
      </c>
      <c r="K52" s="137">
        <v>3.5</v>
      </c>
      <c r="L52" s="137">
        <v>2</v>
      </c>
      <c r="M52" s="137">
        <v>2.5</v>
      </c>
      <c r="N52" s="137">
        <v>2.5</v>
      </c>
      <c r="O52" s="137">
        <v>3</v>
      </c>
      <c r="P52" s="137">
        <v>2</v>
      </c>
      <c r="Q52" s="142">
        <v>3</v>
      </c>
    </row>
    <row r="53" spans="1:25" x14ac:dyDescent="0.2">
      <c r="A53" s="5" t="s">
        <v>17</v>
      </c>
      <c r="F53" s="143" t="s">
        <v>57</v>
      </c>
      <c r="G53" s="137">
        <v>2</v>
      </c>
      <c r="H53" s="137">
        <v>2.5</v>
      </c>
      <c r="I53" s="137">
        <v>3</v>
      </c>
      <c r="J53" s="137">
        <v>3</v>
      </c>
      <c r="K53" s="137">
        <v>3.5</v>
      </c>
      <c r="L53" s="137">
        <v>2</v>
      </c>
      <c r="M53" s="137">
        <v>2.5</v>
      </c>
      <c r="N53" s="137">
        <v>2.5</v>
      </c>
      <c r="O53" s="137">
        <v>3</v>
      </c>
      <c r="P53" s="137">
        <v>2</v>
      </c>
      <c r="Q53" s="142">
        <v>3</v>
      </c>
    </row>
    <row r="54" spans="1:25" x14ac:dyDescent="0.2">
      <c r="A54" s="5" t="s">
        <v>18</v>
      </c>
      <c r="F54" s="143" t="s">
        <v>58</v>
      </c>
      <c r="G54" s="137">
        <v>2</v>
      </c>
      <c r="H54" s="137">
        <v>2.5</v>
      </c>
      <c r="I54" s="137">
        <v>3</v>
      </c>
      <c r="J54" s="137">
        <v>3</v>
      </c>
      <c r="K54" s="137">
        <v>3.5</v>
      </c>
      <c r="L54" s="137">
        <v>2</v>
      </c>
      <c r="M54" s="137">
        <v>2.5</v>
      </c>
      <c r="N54" s="137">
        <v>2.5</v>
      </c>
      <c r="O54" s="137">
        <v>3</v>
      </c>
      <c r="P54" s="137">
        <v>2</v>
      </c>
      <c r="Q54" s="142">
        <v>3</v>
      </c>
    </row>
    <row r="55" spans="1:25" x14ac:dyDescent="0.2">
      <c r="C55" s="14"/>
      <c r="F55" s="141" t="s">
        <v>137</v>
      </c>
      <c r="G55" s="137">
        <v>3</v>
      </c>
      <c r="H55" s="137">
        <v>3.5</v>
      </c>
      <c r="I55" s="137">
        <v>4</v>
      </c>
      <c r="J55" s="137">
        <v>4.5</v>
      </c>
      <c r="K55" s="137">
        <v>5</v>
      </c>
      <c r="L55" s="137">
        <v>3</v>
      </c>
      <c r="M55" s="137">
        <v>3.5</v>
      </c>
      <c r="N55" s="137">
        <v>3.5</v>
      </c>
      <c r="O55" s="137">
        <v>4.5</v>
      </c>
      <c r="P55" s="137">
        <v>3</v>
      </c>
      <c r="Q55" s="142">
        <v>4.5</v>
      </c>
    </row>
    <row r="56" spans="1:25" x14ac:dyDescent="0.2">
      <c r="A56" s="14" t="s">
        <v>23</v>
      </c>
      <c r="B56" s="14"/>
      <c r="D56" s="14"/>
      <c r="F56" s="141" t="s">
        <v>138</v>
      </c>
      <c r="G56" s="137">
        <v>5.5</v>
      </c>
      <c r="H56" s="137">
        <v>7</v>
      </c>
      <c r="I56" s="137">
        <v>8</v>
      </c>
      <c r="J56" s="137">
        <v>8.5</v>
      </c>
      <c r="K56" s="137">
        <v>9.5</v>
      </c>
      <c r="L56" s="137">
        <v>5.5</v>
      </c>
      <c r="M56" s="137">
        <v>6.5</v>
      </c>
      <c r="N56" s="137">
        <v>7</v>
      </c>
      <c r="O56" s="137">
        <v>9</v>
      </c>
      <c r="P56" s="137">
        <v>5.5</v>
      </c>
      <c r="Q56" s="142">
        <v>8.5</v>
      </c>
    </row>
    <row r="57" spans="1:25" x14ac:dyDescent="0.2">
      <c r="F57" s="141" t="s">
        <v>117</v>
      </c>
      <c r="G57" s="137">
        <v>5</v>
      </c>
      <c r="H57" s="137">
        <v>6.5</v>
      </c>
      <c r="I57" s="137">
        <v>7.5</v>
      </c>
      <c r="J57" s="137">
        <v>8</v>
      </c>
      <c r="K57" s="137">
        <v>9</v>
      </c>
      <c r="L57" s="137">
        <v>5</v>
      </c>
      <c r="M57" s="137">
        <v>6</v>
      </c>
      <c r="N57" s="137">
        <v>6.5</v>
      </c>
      <c r="O57" s="137">
        <v>8</v>
      </c>
      <c r="P57" s="137">
        <v>5</v>
      </c>
      <c r="Q57" s="142">
        <v>8</v>
      </c>
    </row>
    <row r="58" spans="1:25" ht="13.5" thickBot="1" x14ac:dyDescent="0.25">
      <c r="A58" s="1" t="s">
        <v>25</v>
      </c>
      <c r="F58" s="144" t="s">
        <v>151</v>
      </c>
      <c r="G58" s="145">
        <v>3.5</v>
      </c>
      <c r="H58" s="145">
        <v>4.5</v>
      </c>
      <c r="I58" s="145">
        <v>5</v>
      </c>
      <c r="J58" s="145">
        <v>5.5</v>
      </c>
      <c r="K58" s="145">
        <v>6</v>
      </c>
      <c r="L58" s="145">
        <v>3.5</v>
      </c>
      <c r="M58" s="145">
        <v>4</v>
      </c>
      <c r="N58" s="145">
        <v>4.5</v>
      </c>
      <c r="O58" s="145">
        <v>5.5</v>
      </c>
      <c r="P58" s="145">
        <v>3.5</v>
      </c>
      <c r="Q58" s="146">
        <v>5.5</v>
      </c>
    </row>
    <row r="59" spans="1:25" x14ac:dyDescent="0.2">
      <c r="A59" s="8">
        <v>0</v>
      </c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5" x14ac:dyDescent="0.2">
      <c r="A60" s="8">
        <v>0.05</v>
      </c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5" x14ac:dyDescent="0.2">
      <c r="F61" s="2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5" x14ac:dyDescent="0.2">
      <c r="A62" s="1" t="s">
        <v>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5" x14ac:dyDescent="0.2">
      <c r="A63" s="8">
        <v>0</v>
      </c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5" x14ac:dyDescent="0.2">
      <c r="A64" s="8">
        <v>0.01</v>
      </c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8">
        <v>0.02</v>
      </c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8">
        <v>0.03</v>
      </c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">
      <c r="A67" s="8">
        <v>0.04</v>
      </c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">
      <c r="A68" s="8">
        <v>0.05</v>
      </c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">
      <c r="A69" s="8">
        <v>0.06</v>
      </c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">
      <c r="A70" s="8">
        <v>7.0000000000000007E-2</v>
      </c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8">
        <v>0.08</v>
      </c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8">
        <v>0.09</v>
      </c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8">
        <v>0.1</v>
      </c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">
      <c r="A74" s="8">
        <v>0.12</v>
      </c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">
      <c r="A75" s="8">
        <v>0.13</v>
      </c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">
      <c r="A76" s="8">
        <v>0.14000000000000001</v>
      </c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8">
        <v>0.15</v>
      </c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4.25" thickTop="1" thickBot="1" x14ac:dyDescent="0.25">
      <c r="A78" s="1" t="s">
        <v>27</v>
      </c>
      <c r="F78" s="65" t="s">
        <v>32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15</v>
      </c>
      <c r="L78" s="7" t="s">
        <v>16</v>
      </c>
      <c r="M78" s="7" t="s">
        <v>18</v>
      </c>
      <c r="N78" s="7" t="s">
        <v>85</v>
      </c>
      <c r="O78" s="7" t="s">
        <v>86</v>
      </c>
      <c r="P78" s="7" t="s">
        <v>87</v>
      </c>
      <c r="Q78" s="7" t="s">
        <v>96</v>
      </c>
    </row>
    <row r="79" spans="1:17" x14ac:dyDescent="0.2">
      <c r="A79" s="8">
        <v>0</v>
      </c>
      <c r="F79" s="66" t="s">
        <v>99</v>
      </c>
      <c r="G79" s="102">
        <v>0.1</v>
      </c>
      <c r="H79" s="129">
        <v>0.1</v>
      </c>
      <c r="I79" s="129">
        <v>0.1</v>
      </c>
      <c r="J79" s="129">
        <v>0.1</v>
      </c>
      <c r="K79" s="129">
        <v>0.1</v>
      </c>
      <c r="L79" s="129">
        <v>0.1</v>
      </c>
      <c r="M79" s="129">
        <v>0.1</v>
      </c>
      <c r="N79" s="129">
        <v>0.1</v>
      </c>
      <c r="O79" s="129">
        <v>0.1</v>
      </c>
      <c r="P79" s="129">
        <v>0.1</v>
      </c>
      <c r="Q79" s="130">
        <v>0.1</v>
      </c>
    </row>
    <row r="80" spans="1:17" x14ac:dyDescent="0.2">
      <c r="A80" s="8">
        <v>0.03</v>
      </c>
      <c r="F80" s="68" t="s">
        <v>208</v>
      </c>
      <c r="G80" s="104">
        <v>0.1</v>
      </c>
      <c r="H80" s="131">
        <v>0.1</v>
      </c>
      <c r="I80" s="131">
        <v>0.1</v>
      </c>
      <c r="J80" s="131">
        <v>0.1</v>
      </c>
      <c r="K80" s="131">
        <v>0.1</v>
      </c>
      <c r="L80" s="131">
        <v>0.1</v>
      </c>
      <c r="M80" s="131">
        <v>0.1</v>
      </c>
      <c r="N80" s="131">
        <v>0.1</v>
      </c>
      <c r="O80" s="131">
        <v>0.1</v>
      </c>
      <c r="P80" s="131">
        <v>0.1</v>
      </c>
      <c r="Q80" s="132">
        <v>0.1</v>
      </c>
    </row>
    <row r="81" spans="1:17" x14ac:dyDescent="0.2">
      <c r="A81" s="8">
        <v>0.05</v>
      </c>
      <c r="F81" s="68" t="s">
        <v>181</v>
      </c>
      <c r="G81" s="104">
        <v>0.1</v>
      </c>
      <c r="H81" s="131">
        <v>0.1</v>
      </c>
      <c r="I81" s="131">
        <v>0.2</v>
      </c>
      <c r="J81" s="131">
        <v>0.1</v>
      </c>
      <c r="K81" s="131">
        <v>0.1</v>
      </c>
      <c r="L81" s="131">
        <v>0.2</v>
      </c>
      <c r="M81" s="131">
        <v>0.2</v>
      </c>
      <c r="N81" s="131">
        <v>0.1</v>
      </c>
      <c r="O81" s="131">
        <v>0.1</v>
      </c>
      <c r="P81" s="131">
        <v>0.2</v>
      </c>
      <c r="Q81" s="132">
        <v>0.1</v>
      </c>
    </row>
    <row r="82" spans="1:17" x14ac:dyDescent="0.2">
      <c r="A82" s="8">
        <v>0.08</v>
      </c>
      <c r="F82" s="72" t="s">
        <v>152</v>
      </c>
      <c r="G82" s="104">
        <v>0.2</v>
      </c>
      <c r="H82" s="131">
        <v>0.2</v>
      </c>
      <c r="I82" s="131">
        <v>0.3</v>
      </c>
      <c r="J82" s="131">
        <v>0.2</v>
      </c>
      <c r="K82" s="131">
        <v>0.2</v>
      </c>
      <c r="L82" s="131">
        <v>0.4</v>
      </c>
      <c r="M82" s="131">
        <v>0.5</v>
      </c>
      <c r="N82" s="131">
        <v>0.2</v>
      </c>
      <c r="O82" s="131">
        <v>0.1</v>
      </c>
      <c r="P82" s="131">
        <v>0.4</v>
      </c>
      <c r="Q82" s="132">
        <v>0.1</v>
      </c>
    </row>
    <row r="83" spans="1:17" x14ac:dyDescent="0.2">
      <c r="A83" s="8">
        <v>0.09</v>
      </c>
      <c r="F83" s="72" t="s">
        <v>182</v>
      </c>
      <c r="G83" s="104">
        <v>0.1</v>
      </c>
      <c r="H83" s="131">
        <v>0.1</v>
      </c>
      <c r="I83" s="131">
        <v>0.1</v>
      </c>
      <c r="J83" s="131">
        <v>0.1</v>
      </c>
      <c r="K83" s="131">
        <v>0.1</v>
      </c>
      <c r="L83" s="131">
        <v>0.1</v>
      </c>
      <c r="M83" s="131">
        <v>0.1</v>
      </c>
      <c r="N83" s="131">
        <v>0.1</v>
      </c>
      <c r="O83" s="131">
        <v>0.1</v>
      </c>
      <c r="P83" s="131">
        <v>0.1</v>
      </c>
      <c r="Q83" s="132">
        <v>0.1</v>
      </c>
    </row>
    <row r="84" spans="1:17" x14ac:dyDescent="0.2">
      <c r="A84" s="8">
        <v>0.1</v>
      </c>
      <c r="F84" s="72" t="s">
        <v>209</v>
      </c>
      <c r="G84" s="104">
        <v>0.2</v>
      </c>
      <c r="H84" s="131">
        <v>0.2</v>
      </c>
      <c r="I84" s="131">
        <v>0.2</v>
      </c>
      <c r="J84" s="131">
        <v>0.3</v>
      </c>
      <c r="K84" s="131">
        <v>0.3</v>
      </c>
      <c r="L84" s="131">
        <v>0.2</v>
      </c>
      <c r="M84" s="131">
        <v>0.2</v>
      </c>
      <c r="N84" s="131">
        <v>0.2</v>
      </c>
      <c r="O84" s="131">
        <v>0.3</v>
      </c>
      <c r="P84" s="131">
        <v>0.2</v>
      </c>
      <c r="Q84" s="132">
        <v>0.4</v>
      </c>
    </row>
    <row r="85" spans="1:17" x14ac:dyDescent="0.2">
      <c r="A85" s="8"/>
      <c r="F85" s="68" t="s">
        <v>210</v>
      </c>
      <c r="G85" s="104">
        <v>0.2</v>
      </c>
      <c r="H85" s="131">
        <v>0.4</v>
      </c>
      <c r="I85" s="131">
        <v>0.3</v>
      </c>
      <c r="J85" s="131">
        <v>0.2</v>
      </c>
      <c r="K85" s="131">
        <v>0.2</v>
      </c>
      <c r="L85" s="131">
        <v>0.5</v>
      </c>
      <c r="M85" s="131">
        <v>0.5</v>
      </c>
      <c r="N85" s="131">
        <v>0.5</v>
      </c>
      <c r="O85" s="131">
        <v>0.2</v>
      </c>
      <c r="P85" s="131">
        <v>0.6</v>
      </c>
      <c r="Q85" s="132">
        <v>0.2</v>
      </c>
    </row>
    <row r="86" spans="1:17" x14ac:dyDescent="0.2">
      <c r="F86" s="73" t="s">
        <v>211</v>
      </c>
      <c r="G86" s="104">
        <v>0.4</v>
      </c>
      <c r="H86" s="131">
        <v>0.5</v>
      </c>
      <c r="I86" s="131">
        <v>0.6</v>
      </c>
      <c r="J86" s="131">
        <v>0.3</v>
      </c>
      <c r="K86" s="131">
        <v>0.3</v>
      </c>
      <c r="L86" s="131">
        <v>0.6</v>
      </c>
      <c r="M86" s="131">
        <v>0.7</v>
      </c>
      <c r="N86" s="131">
        <v>0.5</v>
      </c>
      <c r="O86" s="131">
        <v>0.2</v>
      </c>
      <c r="P86" s="131">
        <v>0.7</v>
      </c>
      <c r="Q86" s="132">
        <v>0.4</v>
      </c>
    </row>
    <row r="87" spans="1:17" x14ac:dyDescent="0.2">
      <c r="A87" s="1" t="s">
        <v>28</v>
      </c>
      <c r="F87" s="73" t="s">
        <v>212</v>
      </c>
      <c r="G87" s="104">
        <v>0.4</v>
      </c>
      <c r="H87" s="131">
        <v>0.4</v>
      </c>
      <c r="I87" s="131">
        <v>0.3</v>
      </c>
      <c r="J87" s="131">
        <v>0.3</v>
      </c>
      <c r="K87" s="131">
        <v>0.3</v>
      </c>
      <c r="L87" s="131">
        <v>0.5</v>
      </c>
      <c r="M87" s="131">
        <v>0.5</v>
      </c>
      <c r="N87" s="131">
        <v>0.5</v>
      </c>
      <c r="O87" s="131">
        <v>0.3</v>
      </c>
      <c r="P87" s="131">
        <v>0.5</v>
      </c>
      <c r="Q87" s="132">
        <v>0.4</v>
      </c>
    </row>
    <row r="88" spans="1:17" x14ac:dyDescent="0.2">
      <c r="A88" s="8">
        <v>0</v>
      </c>
      <c r="F88" s="68" t="s">
        <v>183</v>
      </c>
      <c r="G88" s="104">
        <v>0.2</v>
      </c>
      <c r="H88" s="131">
        <v>0.4</v>
      </c>
      <c r="I88" s="131">
        <v>0.5</v>
      </c>
      <c r="J88" s="131">
        <v>0.3</v>
      </c>
      <c r="K88" s="131">
        <v>0.3</v>
      </c>
      <c r="L88" s="131">
        <v>0.4</v>
      </c>
      <c r="M88" s="131">
        <v>0.5</v>
      </c>
      <c r="N88" s="131">
        <v>0.4</v>
      </c>
      <c r="O88" s="131">
        <v>0.3</v>
      </c>
      <c r="P88" s="131">
        <v>0.5</v>
      </c>
      <c r="Q88" s="132">
        <v>0.4</v>
      </c>
    </row>
    <row r="89" spans="1:17" x14ac:dyDescent="0.2">
      <c r="A89" s="8">
        <v>0.08</v>
      </c>
      <c r="F89" s="74" t="s">
        <v>213</v>
      </c>
      <c r="G89" s="104">
        <v>0.4</v>
      </c>
      <c r="H89" s="131">
        <v>0.5</v>
      </c>
      <c r="I89" s="131">
        <v>0.5</v>
      </c>
      <c r="J89" s="131">
        <v>0.3</v>
      </c>
      <c r="K89" s="131">
        <v>0.4</v>
      </c>
      <c r="L89" s="131">
        <v>0.5</v>
      </c>
      <c r="M89" s="131">
        <v>0.6</v>
      </c>
      <c r="N89" s="131">
        <v>0.5</v>
      </c>
      <c r="O89" s="131">
        <v>0.3</v>
      </c>
      <c r="P89" s="131">
        <v>0.5</v>
      </c>
      <c r="Q89" s="132">
        <v>0.3</v>
      </c>
    </row>
    <row r="90" spans="1:17" x14ac:dyDescent="0.2">
      <c r="A90" s="8">
        <v>0.1</v>
      </c>
      <c r="F90" s="75" t="s">
        <v>184</v>
      </c>
      <c r="G90" s="104">
        <v>0.4</v>
      </c>
      <c r="H90" s="131">
        <v>0.5</v>
      </c>
      <c r="I90" s="131">
        <v>0.6</v>
      </c>
      <c r="J90" s="131">
        <v>0.3</v>
      </c>
      <c r="K90" s="131">
        <v>0.4</v>
      </c>
      <c r="L90" s="131">
        <v>0.5</v>
      </c>
      <c r="M90" s="131">
        <v>0.6</v>
      </c>
      <c r="N90" s="131">
        <v>0.5</v>
      </c>
      <c r="O90" s="131">
        <v>0.3</v>
      </c>
      <c r="P90" s="131">
        <v>0.6</v>
      </c>
      <c r="Q90" s="132">
        <v>0.3</v>
      </c>
    </row>
    <row r="91" spans="1:17" x14ac:dyDescent="0.2">
      <c r="A91" s="8">
        <v>0.12</v>
      </c>
      <c r="F91" s="68" t="s">
        <v>214</v>
      </c>
      <c r="G91" s="104">
        <v>0.4</v>
      </c>
      <c r="H91" s="131">
        <v>0.5</v>
      </c>
      <c r="I91" s="131">
        <v>0.5</v>
      </c>
      <c r="J91" s="131">
        <v>0.3</v>
      </c>
      <c r="K91" s="131">
        <v>0.4</v>
      </c>
      <c r="L91" s="131">
        <v>0.5</v>
      </c>
      <c r="M91" s="131">
        <v>0.5</v>
      </c>
      <c r="N91" s="131">
        <v>0.5</v>
      </c>
      <c r="O91" s="131">
        <v>0.3</v>
      </c>
      <c r="P91" s="131">
        <v>0.6</v>
      </c>
      <c r="Q91" s="132">
        <v>0.3</v>
      </c>
    </row>
    <row r="92" spans="1:17" x14ac:dyDescent="0.2">
      <c r="A92" s="8">
        <v>0.16</v>
      </c>
      <c r="F92" s="68" t="s">
        <v>215</v>
      </c>
      <c r="G92" s="104">
        <v>0.7</v>
      </c>
      <c r="H92" s="131">
        <v>1</v>
      </c>
      <c r="I92" s="131">
        <v>1.1000000000000001</v>
      </c>
      <c r="J92" s="131">
        <v>0.9</v>
      </c>
      <c r="K92" s="131">
        <v>1</v>
      </c>
      <c r="L92" s="131">
        <v>1.2</v>
      </c>
      <c r="M92" s="131">
        <v>1.3</v>
      </c>
      <c r="N92" s="131">
        <v>1.1000000000000001</v>
      </c>
      <c r="O92" s="131">
        <v>0.9</v>
      </c>
      <c r="P92" s="131">
        <v>1.4</v>
      </c>
      <c r="Q92" s="132">
        <v>0.7</v>
      </c>
    </row>
    <row r="93" spans="1:17" x14ac:dyDescent="0.2">
      <c r="A93" s="8">
        <v>0.2</v>
      </c>
      <c r="F93" s="74" t="s">
        <v>153</v>
      </c>
      <c r="G93" s="104">
        <v>1.2</v>
      </c>
      <c r="H93" s="131">
        <v>1.6</v>
      </c>
      <c r="I93" s="131">
        <v>1.9</v>
      </c>
      <c r="J93" s="131">
        <v>1.7</v>
      </c>
      <c r="K93" s="131">
        <v>2</v>
      </c>
      <c r="L93" s="131">
        <v>1.5</v>
      </c>
      <c r="M93" s="131">
        <v>1.7</v>
      </c>
      <c r="N93" s="131">
        <v>1.7</v>
      </c>
      <c r="O93" s="131">
        <v>1.7</v>
      </c>
      <c r="P93" s="131">
        <v>1.7</v>
      </c>
      <c r="Q93" s="132">
        <v>1.4</v>
      </c>
    </row>
    <row r="94" spans="1:17" x14ac:dyDescent="0.2">
      <c r="F94" s="75" t="s">
        <v>154</v>
      </c>
      <c r="G94" s="104">
        <v>0.9</v>
      </c>
      <c r="H94" s="131">
        <v>1.4</v>
      </c>
      <c r="I94" s="131">
        <v>1.6</v>
      </c>
      <c r="J94" s="131">
        <v>1.2</v>
      </c>
      <c r="K94" s="131">
        <v>1.2</v>
      </c>
      <c r="L94" s="131">
        <v>1.5</v>
      </c>
      <c r="M94" s="131">
        <v>1.9</v>
      </c>
      <c r="N94" s="131">
        <v>1.5</v>
      </c>
      <c r="O94" s="131">
        <v>1.1000000000000001</v>
      </c>
      <c r="P94" s="131">
        <v>1.7</v>
      </c>
      <c r="Q94" s="132">
        <v>1</v>
      </c>
    </row>
    <row r="95" spans="1:17" x14ac:dyDescent="0.2">
      <c r="A95" s="1" t="s">
        <v>29</v>
      </c>
      <c r="F95" s="75" t="s">
        <v>161</v>
      </c>
      <c r="G95" s="104">
        <v>0.4</v>
      </c>
      <c r="H95" s="131">
        <v>0.6</v>
      </c>
      <c r="I95" s="131">
        <v>0.7</v>
      </c>
      <c r="J95" s="131">
        <v>0.4</v>
      </c>
      <c r="K95" s="131">
        <v>0.6</v>
      </c>
      <c r="L95" s="131">
        <v>0.7</v>
      </c>
      <c r="M95" s="131">
        <v>0.8</v>
      </c>
      <c r="N95" s="131">
        <v>0.7</v>
      </c>
      <c r="O95" s="131">
        <v>0.5</v>
      </c>
      <c r="P95" s="131">
        <v>0.8</v>
      </c>
      <c r="Q95" s="132">
        <v>0.3</v>
      </c>
    </row>
    <row r="96" spans="1:17" x14ac:dyDescent="0.2">
      <c r="A96" s="8">
        <v>0</v>
      </c>
      <c r="F96" s="75" t="s">
        <v>155</v>
      </c>
      <c r="G96" s="104">
        <v>0.2</v>
      </c>
      <c r="H96" s="131">
        <v>0.3</v>
      </c>
      <c r="I96" s="131">
        <v>0.2</v>
      </c>
      <c r="J96" s="131">
        <v>0.2</v>
      </c>
      <c r="K96" s="131">
        <v>0.2</v>
      </c>
      <c r="L96" s="131">
        <v>0.3</v>
      </c>
      <c r="M96" s="131">
        <v>0.2</v>
      </c>
      <c r="N96" s="131">
        <v>0.3</v>
      </c>
      <c r="O96" s="131">
        <v>0.2</v>
      </c>
      <c r="P96" s="131">
        <v>0.5</v>
      </c>
      <c r="Q96" s="132">
        <v>0.2</v>
      </c>
    </row>
    <row r="97" spans="1:17" ht="13.5" thickBot="1" x14ac:dyDescent="0.25">
      <c r="A97" s="8">
        <v>0.04</v>
      </c>
      <c r="F97" s="76" t="s">
        <v>60</v>
      </c>
      <c r="G97" s="106">
        <v>0.2</v>
      </c>
      <c r="H97" s="107">
        <v>0.3</v>
      </c>
      <c r="I97" s="107">
        <v>0.2</v>
      </c>
      <c r="J97" s="107">
        <v>0.2</v>
      </c>
      <c r="K97" s="107">
        <v>0.2</v>
      </c>
      <c r="L97" s="107">
        <v>0.3</v>
      </c>
      <c r="M97" s="107">
        <v>0.2</v>
      </c>
      <c r="N97" s="107">
        <v>0.3</v>
      </c>
      <c r="O97" s="107">
        <v>0.2</v>
      </c>
      <c r="P97" s="107">
        <v>0.5</v>
      </c>
      <c r="Q97" s="108">
        <v>0.2</v>
      </c>
    </row>
    <row r="98" spans="1:17" ht="13.5" thickBot="1" x14ac:dyDescent="0.25">
      <c r="A98" s="8">
        <v>0.06</v>
      </c>
      <c r="F98" s="80" t="s">
        <v>118</v>
      </c>
      <c r="G98" s="133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5">
        <v>0</v>
      </c>
    </row>
    <row r="99" spans="1:17" x14ac:dyDescent="0.2">
      <c r="A99" s="8">
        <v>0.08</v>
      </c>
      <c r="F99" s="81" t="s">
        <v>59</v>
      </c>
      <c r="G99" s="102">
        <v>0.1</v>
      </c>
      <c r="H99" s="129">
        <v>0.1</v>
      </c>
      <c r="I99" s="129">
        <v>0.1</v>
      </c>
      <c r="J99" s="129">
        <v>0.1</v>
      </c>
      <c r="K99" s="129">
        <v>0.1</v>
      </c>
      <c r="L99" s="129">
        <v>0.1</v>
      </c>
      <c r="M99" s="129">
        <v>0.1</v>
      </c>
      <c r="N99" s="129">
        <v>0.1</v>
      </c>
      <c r="O99" s="129">
        <v>0.1</v>
      </c>
      <c r="P99" s="129">
        <v>0.1</v>
      </c>
      <c r="Q99" s="130">
        <v>0.1</v>
      </c>
    </row>
    <row r="100" spans="1:17" x14ac:dyDescent="0.2">
      <c r="A100" s="8">
        <v>0.09</v>
      </c>
      <c r="F100" s="75" t="s">
        <v>185</v>
      </c>
      <c r="G100" s="104">
        <v>0.2</v>
      </c>
      <c r="H100" s="131">
        <v>0.3</v>
      </c>
      <c r="I100" s="131">
        <v>0.3</v>
      </c>
      <c r="J100" s="131">
        <v>0.3</v>
      </c>
      <c r="K100" s="131">
        <v>0.2</v>
      </c>
      <c r="L100" s="131">
        <v>0.3</v>
      </c>
      <c r="M100" s="131">
        <v>0.3</v>
      </c>
      <c r="N100" s="131">
        <v>0.3</v>
      </c>
      <c r="O100" s="131">
        <v>0.2</v>
      </c>
      <c r="P100" s="131">
        <v>0.4</v>
      </c>
      <c r="Q100" s="132">
        <v>0.3</v>
      </c>
    </row>
    <row r="101" spans="1:17" x14ac:dyDescent="0.2">
      <c r="A101" s="8">
        <v>0.1</v>
      </c>
      <c r="F101" s="75" t="s">
        <v>186</v>
      </c>
      <c r="G101" s="104">
        <v>0.3</v>
      </c>
      <c r="H101" s="131">
        <v>0.4</v>
      </c>
      <c r="I101" s="131">
        <v>0.4</v>
      </c>
      <c r="J101" s="131">
        <v>0.4</v>
      </c>
      <c r="K101" s="131">
        <v>0.4</v>
      </c>
      <c r="L101" s="131">
        <v>0.3</v>
      </c>
      <c r="M101" s="131">
        <v>0.4</v>
      </c>
      <c r="N101" s="131">
        <v>0.4</v>
      </c>
      <c r="O101" s="131">
        <v>0.3</v>
      </c>
      <c r="P101" s="131">
        <v>0.4</v>
      </c>
      <c r="Q101" s="132">
        <v>0.3</v>
      </c>
    </row>
    <row r="102" spans="1:17" x14ac:dyDescent="0.2">
      <c r="A102" s="8">
        <v>0.11</v>
      </c>
      <c r="F102" s="68" t="s">
        <v>156</v>
      </c>
      <c r="G102" s="104">
        <v>0.2</v>
      </c>
      <c r="H102" s="131">
        <v>0.2</v>
      </c>
      <c r="I102" s="131">
        <v>0.2</v>
      </c>
      <c r="J102" s="131">
        <v>0.3</v>
      </c>
      <c r="K102" s="131">
        <v>0.2</v>
      </c>
      <c r="L102" s="131">
        <v>0.2</v>
      </c>
      <c r="M102" s="131">
        <v>0.2</v>
      </c>
      <c r="N102" s="131">
        <v>0.3</v>
      </c>
      <c r="O102" s="131">
        <v>0.2</v>
      </c>
      <c r="P102" s="131">
        <v>0.3</v>
      </c>
      <c r="Q102" s="132">
        <v>0.3</v>
      </c>
    </row>
    <row r="103" spans="1:17" x14ac:dyDescent="0.2">
      <c r="A103" s="8">
        <v>0.12</v>
      </c>
      <c r="F103" s="75" t="s">
        <v>187</v>
      </c>
      <c r="G103" s="104">
        <v>0.1</v>
      </c>
      <c r="H103" s="131">
        <v>0.2</v>
      </c>
      <c r="I103" s="131">
        <v>0.2</v>
      </c>
      <c r="J103" s="131">
        <v>0.3</v>
      </c>
      <c r="K103" s="131">
        <v>0.2</v>
      </c>
      <c r="L103" s="131">
        <v>0.1</v>
      </c>
      <c r="M103" s="131">
        <v>0.1</v>
      </c>
      <c r="N103" s="131">
        <v>0.2</v>
      </c>
      <c r="O103" s="131">
        <v>0.2</v>
      </c>
      <c r="P103" s="131">
        <v>0.1</v>
      </c>
      <c r="Q103" s="132">
        <v>0.2</v>
      </c>
    </row>
    <row r="104" spans="1:17" ht="13.5" thickBot="1" x14ac:dyDescent="0.25">
      <c r="A104" s="1" t="s">
        <v>30</v>
      </c>
      <c r="F104" s="82" t="s">
        <v>216</v>
      </c>
      <c r="G104" s="104">
        <v>0.1</v>
      </c>
      <c r="H104" s="131">
        <v>0.2</v>
      </c>
      <c r="I104" s="131">
        <v>0.2</v>
      </c>
      <c r="J104" s="131">
        <v>0.3</v>
      </c>
      <c r="K104" s="131">
        <v>0.2</v>
      </c>
      <c r="L104" s="131">
        <v>0.1</v>
      </c>
      <c r="M104" s="131">
        <v>0.1</v>
      </c>
      <c r="N104" s="131">
        <v>0.2</v>
      </c>
      <c r="O104" s="131">
        <v>0.2</v>
      </c>
      <c r="P104" s="131">
        <v>0.1</v>
      </c>
      <c r="Q104" s="132">
        <v>0.2</v>
      </c>
    </row>
    <row r="105" spans="1:17" ht="14.25" thickTop="1" thickBot="1" x14ac:dyDescent="0.25">
      <c r="A105" s="8">
        <v>0</v>
      </c>
      <c r="F105" s="82" t="s">
        <v>91</v>
      </c>
      <c r="G105" s="131">
        <v>0.1</v>
      </c>
      <c r="H105" s="131">
        <v>0.3</v>
      </c>
      <c r="I105" s="131">
        <v>0.3</v>
      </c>
      <c r="J105" s="131">
        <v>0.3</v>
      </c>
      <c r="K105" s="131">
        <v>0.2</v>
      </c>
      <c r="L105" s="131">
        <v>0.3</v>
      </c>
      <c r="M105" s="131">
        <v>0.3</v>
      </c>
      <c r="N105" s="131">
        <v>0.3</v>
      </c>
      <c r="O105" s="131">
        <v>0.3</v>
      </c>
      <c r="P105" s="131">
        <v>0.2</v>
      </c>
      <c r="Q105" s="132">
        <v>0.3</v>
      </c>
    </row>
    <row r="106" spans="1:17" ht="13.5" thickTop="1" x14ac:dyDescent="0.2">
      <c r="A106" s="8">
        <v>0.01</v>
      </c>
      <c r="F106" s="83" t="s">
        <v>188</v>
      </c>
      <c r="G106" s="131">
        <v>0.2</v>
      </c>
      <c r="H106" s="131">
        <v>0.3</v>
      </c>
      <c r="I106" s="131">
        <v>0.3</v>
      </c>
      <c r="J106" s="131">
        <v>0.3</v>
      </c>
      <c r="K106" s="131">
        <v>0.3</v>
      </c>
      <c r="L106" s="131">
        <v>0.3</v>
      </c>
      <c r="M106" s="131">
        <v>0.4</v>
      </c>
      <c r="N106" s="131">
        <v>0.3</v>
      </c>
      <c r="O106" s="131">
        <v>0.4</v>
      </c>
      <c r="P106" s="131">
        <v>0.2</v>
      </c>
      <c r="Q106" s="132">
        <v>0.3</v>
      </c>
    </row>
    <row r="107" spans="1:17" x14ac:dyDescent="0.2">
      <c r="A107" s="8">
        <v>0.02</v>
      </c>
      <c r="F107" s="68" t="s">
        <v>189</v>
      </c>
      <c r="G107" s="131">
        <v>0.2</v>
      </c>
      <c r="H107" s="131">
        <v>0.4</v>
      </c>
      <c r="I107" s="131">
        <v>0.4</v>
      </c>
      <c r="J107" s="131">
        <v>0.3</v>
      </c>
      <c r="K107" s="131">
        <v>0.3</v>
      </c>
      <c r="L107" s="131">
        <v>0.6</v>
      </c>
      <c r="M107" s="131">
        <v>0.6</v>
      </c>
      <c r="N107" s="131">
        <v>0.5</v>
      </c>
      <c r="O107" s="131">
        <v>0.3</v>
      </c>
      <c r="P107" s="131">
        <v>0.6</v>
      </c>
      <c r="Q107" s="132">
        <v>0.2</v>
      </c>
    </row>
    <row r="108" spans="1:17" ht="13.5" thickBot="1" x14ac:dyDescent="0.25">
      <c r="A108" s="8">
        <v>0.03</v>
      </c>
      <c r="F108" s="72" t="s">
        <v>218</v>
      </c>
      <c r="G108" s="131">
        <v>0.4</v>
      </c>
      <c r="H108" s="131">
        <v>0.5</v>
      </c>
      <c r="I108" s="131">
        <v>0.5</v>
      </c>
      <c r="J108" s="131">
        <v>0.3</v>
      </c>
      <c r="K108" s="131">
        <v>0.4</v>
      </c>
      <c r="L108" s="131">
        <v>0.6</v>
      </c>
      <c r="M108" s="131">
        <v>0.7</v>
      </c>
      <c r="N108" s="131">
        <v>0.5</v>
      </c>
      <c r="O108" s="131">
        <v>0.3</v>
      </c>
      <c r="P108" s="131">
        <v>0.7</v>
      </c>
      <c r="Q108" s="132">
        <v>0.3</v>
      </c>
    </row>
    <row r="109" spans="1:17" ht="13.5" thickBot="1" x14ac:dyDescent="0.25">
      <c r="A109" s="8">
        <v>0.04</v>
      </c>
      <c r="F109" s="148" t="s">
        <v>170</v>
      </c>
      <c r="G109" s="149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5">
        <v>0</v>
      </c>
    </row>
    <row r="110" spans="1:17" x14ac:dyDescent="0.2">
      <c r="A110" s="8">
        <v>0.05</v>
      </c>
      <c r="F110" s="72" t="s">
        <v>157</v>
      </c>
      <c r="G110" s="131">
        <v>0.3</v>
      </c>
      <c r="H110" s="131">
        <v>0.5</v>
      </c>
      <c r="I110" s="131">
        <v>0.6</v>
      </c>
      <c r="J110" s="131">
        <v>0.5</v>
      </c>
      <c r="K110" s="131">
        <v>0.5</v>
      </c>
      <c r="L110" s="131">
        <v>0.6</v>
      </c>
      <c r="M110" s="131">
        <v>0.7</v>
      </c>
      <c r="N110" s="131">
        <v>0.6</v>
      </c>
      <c r="O110" s="131">
        <v>0.5</v>
      </c>
      <c r="P110" s="131">
        <v>0.7</v>
      </c>
      <c r="Q110" s="132">
        <v>0.5</v>
      </c>
    </row>
    <row r="111" spans="1:17" x14ac:dyDescent="0.2">
      <c r="A111" s="8">
        <v>0.06</v>
      </c>
      <c r="F111" s="68" t="s">
        <v>158</v>
      </c>
      <c r="G111" s="131">
        <v>0.4</v>
      </c>
      <c r="H111" s="131">
        <v>0.5</v>
      </c>
      <c r="I111" s="131">
        <v>0.7</v>
      </c>
      <c r="J111" s="131">
        <v>0.5</v>
      </c>
      <c r="K111" s="131">
        <v>0.6</v>
      </c>
      <c r="L111" s="131">
        <v>0.6</v>
      </c>
      <c r="M111" s="131">
        <v>0.7</v>
      </c>
      <c r="N111" s="131">
        <v>0.6</v>
      </c>
      <c r="O111" s="131">
        <v>0.6</v>
      </c>
      <c r="P111" s="131">
        <v>0.7</v>
      </c>
      <c r="Q111" s="132">
        <v>0.6</v>
      </c>
    </row>
    <row r="112" spans="1:17" x14ac:dyDescent="0.2">
      <c r="A112" s="8">
        <v>7.0000000000000007E-2</v>
      </c>
      <c r="F112" s="73" t="s">
        <v>159</v>
      </c>
      <c r="G112" s="104">
        <v>0.5</v>
      </c>
      <c r="H112" s="131">
        <v>0.7</v>
      </c>
      <c r="I112" s="131">
        <v>0.7</v>
      </c>
      <c r="J112" s="131">
        <v>0.5</v>
      </c>
      <c r="K112" s="131">
        <v>0.6</v>
      </c>
      <c r="L112" s="131">
        <v>0.8</v>
      </c>
      <c r="M112" s="131">
        <v>0.9</v>
      </c>
      <c r="N112" s="131">
        <v>0.9</v>
      </c>
      <c r="O112" s="131">
        <v>0.6</v>
      </c>
      <c r="P112" s="131">
        <v>1.1000000000000001</v>
      </c>
      <c r="Q112" s="132">
        <v>0.5</v>
      </c>
    </row>
    <row r="113" spans="1:17" x14ac:dyDescent="0.2">
      <c r="A113" s="8">
        <v>0.08</v>
      </c>
      <c r="F113" s="73" t="s">
        <v>75</v>
      </c>
      <c r="G113" s="104">
        <v>0.1</v>
      </c>
      <c r="H113" s="131">
        <v>0.1</v>
      </c>
      <c r="I113" s="131">
        <v>0.1</v>
      </c>
      <c r="J113" s="131">
        <v>0.1</v>
      </c>
      <c r="K113" s="131">
        <v>0.1</v>
      </c>
      <c r="L113" s="131">
        <v>0.1</v>
      </c>
      <c r="M113" s="131">
        <v>0.1</v>
      </c>
      <c r="N113" s="131">
        <v>0.1</v>
      </c>
      <c r="O113" s="131">
        <v>0.1</v>
      </c>
      <c r="P113" s="131">
        <v>0.1</v>
      </c>
      <c r="Q113" s="132">
        <v>0.1</v>
      </c>
    </row>
    <row r="114" spans="1:17" ht="13.5" thickBot="1" x14ac:dyDescent="0.25">
      <c r="A114" s="8">
        <v>0.09</v>
      </c>
      <c r="F114" s="84" t="s">
        <v>160</v>
      </c>
      <c r="G114" s="106">
        <v>0.1</v>
      </c>
      <c r="H114" s="107">
        <v>0.1</v>
      </c>
      <c r="I114" s="107">
        <v>0.1</v>
      </c>
      <c r="J114" s="107">
        <v>0.1</v>
      </c>
      <c r="K114" s="107">
        <v>0.1</v>
      </c>
      <c r="L114" s="107">
        <v>0.1</v>
      </c>
      <c r="M114" s="107">
        <v>0.1</v>
      </c>
      <c r="N114" s="107">
        <v>0.1</v>
      </c>
      <c r="O114" s="107">
        <v>0.1</v>
      </c>
      <c r="P114" s="107">
        <v>0.1</v>
      </c>
      <c r="Q114" s="108">
        <v>0.1</v>
      </c>
    </row>
    <row r="115" spans="1:17" x14ac:dyDescent="0.2">
      <c r="A115" s="8">
        <v>0.1</v>
      </c>
      <c r="F115" s="85" t="s">
        <v>206</v>
      </c>
      <c r="G115" s="154">
        <v>1.2</v>
      </c>
      <c r="H115" s="154">
        <v>1</v>
      </c>
      <c r="I115" s="154">
        <v>1.4</v>
      </c>
      <c r="J115" s="154">
        <v>0.8</v>
      </c>
      <c r="K115" s="154">
        <v>0.8</v>
      </c>
      <c r="L115" s="154">
        <v>1.2</v>
      </c>
      <c r="M115" s="154">
        <v>2</v>
      </c>
      <c r="N115" s="154">
        <v>1.1000000000000001</v>
      </c>
      <c r="O115" s="154">
        <v>0.7</v>
      </c>
      <c r="P115" s="154">
        <v>1.4</v>
      </c>
      <c r="Q115" s="154">
        <v>0.5</v>
      </c>
    </row>
    <row r="116" spans="1:17" x14ac:dyDescent="0.2">
      <c r="A116" s="1" t="s">
        <v>24</v>
      </c>
      <c r="F116" s="85" t="s">
        <v>207</v>
      </c>
      <c r="G116" s="154">
        <v>1.1000000000000001</v>
      </c>
      <c r="H116" s="154">
        <v>1.2</v>
      </c>
      <c r="I116" s="154">
        <v>1.5</v>
      </c>
      <c r="J116" s="154">
        <v>0.5</v>
      </c>
      <c r="K116" s="154">
        <v>0.5</v>
      </c>
      <c r="L116" s="154">
        <v>1.9</v>
      </c>
      <c r="M116" s="154">
        <v>2.5</v>
      </c>
      <c r="N116" s="154">
        <v>1.3</v>
      </c>
      <c r="O116" s="154">
        <v>0.5</v>
      </c>
      <c r="P116" s="154">
        <v>2.2999999999999998</v>
      </c>
      <c r="Q116" s="154">
        <v>0.1</v>
      </c>
    </row>
    <row r="117" spans="1:17" x14ac:dyDescent="0.2">
      <c r="A117" s="8">
        <v>0</v>
      </c>
      <c r="F117" s="85" t="s">
        <v>195</v>
      </c>
      <c r="G117" s="154">
        <v>1</v>
      </c>
      <c r="H117" s="154">
        <v>1.9</v>
      </c>
      <c r="I117" s="154">
        <v>2</v>
      </c>
      <c r="J117" s="154">
        <v>1.4</v>
      </c>
      <c r="K117" s="154">
        <v>1.2</v>
      </c>
      <c r="L117" s="154">
        <v>2.4</v>
      </c>
      <c r="M117" s="154">
        <v>2.7</v>
      </c>
      <c r="N117" s="154">
        <v>1.9</v>
      </c>
      <c r="O117" s="154">
        <v>1.2</v>
      </c>
      <c r="P117" s="154">
        <v>2.5</v>
      </c>
      <c r="Q117" s="154">
        <v>1</v>
      </c>
    </row>
    <row r="118" spans="1:17" x14ac:dyDescent="0.2">
      <c r="A118" s="8">
        <v>0.05</v>
      </c>
      <c r="F118" s="85" t="s">
        <v>217</v>
      </c>
      <c r="G118" s="154">
        <v>0.1</v>
      </c>
      <c r="H118" s="154">
        <v>0.3</v>
      </c>
      <c r="I118" s="154">
        <v>0.3</v>
      </c>
      <c r="J118" s="154">
        <v>0.3</v>
      </c>
      <c r="K118" s="154">
        <v>0.2</v>
      </c>
      <c r="L118" s="154">
        <v>0.3</v>
      </c>
      <c r="M118" s="154">
        <v>0.3</v>
      </c>
      <c r="N118" s="154">
        <v>0.3</v>
      </c>
      <c r="O118" s="154">
        <v>0.3</v>
      </c>
      <c r="P118" s="154">
        <v>0.2</v>
      </c>
      <c r="Q118" s="154">
        <v>0.3</v>
      </c>
    </row>
    <row r="119" spans="1:17" x14ac:dyDescent="0.2">
      <c r="A119" s="8">
        <v>0.1</v>
      </c>
      <c r="F119" s="85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 s="8">
        <v>0.15</v>
      </c>
      <c r="F120" s="85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F121" s="85"/>
    </row>
    <row r="122" spans="1:17" x14ac:dyDescent="0.2">
      <c r="A122" s="1" t="s">
        <v>35</v>
      </c>
      <c r="F122" s="85"/>
    </row>
    <row r="123" spans="1:17" ht="13.5" thickBot="1" x14ac:dyDescent="0.25">
      <c r="A123" s="1" t="s">
        <v>3</v>
      </c>
    </row>
    <row r="124" spans="1:17" ht="14.25" thickTop="1" thickBot="1" x14ac:dyDescent="0.25">
      <c r="A124" s="1" t="s">
        <v>36</v>
      </c>
      <c r="F124" s="86" t="s">
        <v>144</v>
      </c>
      <c r="G124" s="101" t="s">
        <v>10</v>
      </c>
      <c r="H124" s="101" t="s">
        <v>11</v>
      </c>
      <c r="I124" s="101" t="s">
        <v>12</v>
      </c>
      <c r="J124" s="101" t="s">
        <v>13</v>
      </c>
      <c r="K124" s="101" t="s">
        <v>15</v>
      </c>
      <c r="L124" s="101" t="s">
        <v>16</v>
      </c>
      <c r="M124" s="101" t="s">
        <v>18</v>
      </c>
      <c r="N124" s="101" t="s">
        <v>85</v>
      </c>
      <c r="O124" s="101" t="s">
        <v>86</v>
      </c>
      <c r="P124" s="101" t="s">
        <v>87</v>
      </c>
      <c r="Q124" s="101" t="s">
        <v>96</v>
      </c>
    </row>
    <row r="125" spans="1:17" ht="14.25" x14ac:dyDescent="0.3">
      <c r="F125" s="29" t="s">
        <v>197</v>
      </c>
      <c r="G125" s="102">
        <v>0.1</v>
      </c>
      <c r="H125" s="129">
        <v>0.1</v>
      </c>
      <c r="I125" s="129">
        <v>0.1</v>
      </c>
      <c r="J125" s="129">
        <v>0.1</v>
      </c>
      <c r="K125" s="129">
        <v>0.1</v>
      </c>
      <c r="L125" s="129">
        <v>0.1</v>
      </c>
      <c r="M125" s="129">
        <v>0.1</v>
      </c>
      <c r="N125" s="129">
        <v>0.1</v>
      </c>
      <c r="O125" s="129">
        <v>0.1</v>
      </c>
      <c r="P125" s="129">
        <v>0.1</v>
      </c>
      <c r="Q125" s="130">
        <v>0.1</v>
      </c>
    </row>
    <row r="126" spans="1:17" ht="14.25" x14ac:dyDescent="0.3">
      <c r="A126" s="1" t="s">
        <v>37</v>
      </c>
      <c r="F126" s="29" t="s">
        <v>198</v>
      </c>
      <c r="G126" s="104">
        <v>0.1</v>
      </c>
      <c r="H126" s="131">
        <v>0.1</v>
      </c>
      <c r="I126" s="131">
        <v>0.2</v>
      </c>
      <c r="J126" s="131">
        <v>0.1</v>
      </c>
      <c r="K126" s="131">
        <v>0.2</v>
      </c>
      <c r="L126" s="131">
        <v>0.1</v>
      </c>
      <c r="M126" s="131">
        <v>0.1</v>
      </c>
      <c r="N126" s="131">
        <v>0.1</v>
      </c>
      <c r="O126" s="131">
        <v>0.2</v>
      </c>
      <c r="P126" s="131">
        <v>0.1</v>
      </c>
      <c r="Q126" s="132">
        <v>0.2</v>
      </c>
    </row>
    <row r="127" spans="1:17" ht="14.25" x14ac:dyDescent="0.3">
      <c r="A127" s="1" t="s">
        <v>38</v>
      </c>
      <c r="F127" s="29" t="s">
        <v>162</v>
      </c>
      <c r="G127" s="104">
        <v>0.1</v>
      </c>
      <c r="H127" s="131">
        <v>0.1</v>
      </c>
      <c r="I127" s="131">
        <v>0.1</v>
      </c>
      <c r="J127" s="131">
        <v>0.1</v>
      </c>
      <c r="K127" s="131">
        <v>0.1</v>
      </c>
      <c r="L127" s="131">
        <v>0.1</v>
      </c>
      <c r="M127" s="131">
        <v>0.1</v>
      </c>
      <c r="N127" s="131">
        <v>0.1</v>
      </c>
      <c r="O127" s="131">
        <v>0.1</v>
      </c>
      <c r="P127" s="131">
        <v>0.1</v>
      </c>
      <c r="Q127" s="132">
        <v>0.1</v>
      </c>
    </row>
    <row r="128" spans="1:17" ht="14.25" x14ac:dyDescent="0.3">
      <c r="A128" s="1" t="s">
        <v>102</v>
      </c>
      <c r="F128" s="29" t="s">
        <v>175</v>
      </c>
      <c r="G128" s="104">
        <v>0.1</v>
      </c>
      <c r="H128" s="131">
        <v>0.1</v>
      </c>
      <c r="I128" s="131">
        <v>0.1</v>
      </c>
      <c r="J128" s="131">
        <v>0.1</v>
      </c>
      <c r="K128" s="131">
        <v>0.1</v>
      </c>
      <c r="L128" s="131">
        <v>0.1</v>
      </c>
      <c r="M128" s="131">
        <v>0.1</v>
      </c>
      <c r="N128" s="131">
        <v>0.1</v>
      </c>
      <c r="O128" s="131">
        <v>0.1</v>
      </c>
      <c r="P128" s="131">
        <v>0.1</v>
      </c>
      <c r="Q128" s="132">
        <v>0.1</v>
      </c>
    </row>
    <row r="129" spans="1:17" ht="14.25" x14ac:dyDescent="0.3">
      <c r="A129" s="1" t="s">
        <v>70</v>
      </c>
      <c r="F129" s="29" t="s">
        <v>163</v>
      </c>
      <c r="G129" s="104">
        <v>0.1</v>
      </c>
      <c r="H129" s="131">
        <v>0.1</v>
      </c>
      <c r="I129" s="131">
        <v>0.1</v>
      </c>
      <c r="J129" s="131">
        <v>0.1</v>
      </c>
      <c r="K129" s="131">
        <v>0.1</v>
      </c>
      <c r="L129" s="131">
        <v>0.1</v>
      </c>
      <c r="M129" s="131">
        <v>0.1</v>
      </c>
      <c r="N129" s="131">
        <v>0.1</v>
      </c>
      <c r="O129" s="131">
        <v>0.1</v>
      </c>
      <c r="P129" s="131">
        <v>0.1</v>
      </c>
      <c r="Q129" s="132">
        <v>0.1</v>
      </c>
    </row>
    <row r="130" spans="1:17" ht="14.25" x14ac:dyDescent="0.3">
      <c r="A130" s="1" t="s">
        <v>71</v>
      </c>
      <c r="F130" s="29" t="s">
        <v>199</v>
      </c>
      <c r="G130" s="104">
        <v>0.1</v>
      </c>
      <c r="H130" s="131">
        <v>0.1</v>
      </c>
      <c r="I130" s="131">
        <v>0.1</v>
      </c>
      <c r="J130" s="131">
        <v>0.1</v>
      </c>
      <c r="K130" s="131">
        <v>0.1</v>
      </c>
      <c r="L130" s="131">
        <v>0.1</v>
      </c>
      <c r="M130" s="131">
        <v>0.1</v>
      </c>
      <c r="N130" s="131">
        <v>0.1</v>
      </c>
      <c r="O130" s="131">
        <v>0.1</v>
      </c>
      <c r="P130" s="131">
        <v>0.1</v>
      </c>
      <c r="Q130" s="132">
        <v>0.1</v>
      </c>
    </row>
    <row r="131" spans="1:17" ht="14.25" x14ac:dyDescent="0.3">
      <c r="A131" s="1" t="s">
        <v>72</v>
      </c>
      <c r="F131" s="29" t="s">
        <v>176</v>
      </c>
      <c r="G131" s="104">
        <v>0.1</v>
      </c>
      <c r="H131" s="131">
        <v>0.1</v>
      </c>
      <c r="I131" s="131">
        <v>0.1</v>
      </c>
      <c r="J131" s="131">
        <v>0.1</v>
      </c>
      <c r="K131" s="131">
        <v>0.1</v>
      </c>
      <c r="L131" s="131">
        <v>0.1</v>
      </c>
      <c r="M131" s="131">
        <v>0.1</v>
      </c>
      <c r="N131" s="131">
        <v>0.1</v>
      </c>
      <c r="O131" s="131">
        <v>0.1</v>
      </c>
      <c r="P131" s="131">
        <v>0.1</v>
      </c>
      <c r="Q131" s="132">
        <v>0.1</v>
      </c>
    </row>
    <row r="132" spans="1:17" ht="14.25" x14ac:dyDescent="0.3">
      <c r="A132" s="1" t="s">
        <v>73</v>
      </c>
      <c r="F132" s="29" t="s">
        <v>121</v>
      </c>
      <c r="G132" s="104">
        <v>0.1</v>
      </c>
      <c r="H132" s="131">
        <v>0.1</v>
      </c>
      <c r="I132" s="131">
        <v>0.2</v>
      </c>
      <c r="J132" s="131">
        <v>0.2</v>
      </c>
      <c r="K132" s="131">
        <v>0.2</v>
      </c>
      <c r="L132" s="131">
        <v>0.1</v>
      </c>
      <c r="M132" s="131">
        <v>0.2</v>
      </c>
      <c r="N132" s="131">
        <v>0.1</v>
      </c>
      <c r="O132" s="131">
        <v>0.2</v>
      </c>
      <c r="P132" s="131">
        <v>0.1</v>
      </c>
      <c r="Q132" s="132">
        <v>0.2</v>
      </c>
    </row>
    <row r="133" spans="1:17" ht="14.25" x14ac:dyDescent="0.3">
      <c r="A133" s="1" t="s">
        <v>39</v>
      </c>
      <c r="F133" s="29" t="s">
        <v>200</v>
      </c>
      <c r="G133" s="104">
        <v>0.4</v>
      </c>
      <c r="H133" s="131">
        <v>0.2</v>
      </c>
      <c r="I133" s="131">
        <v>0.3</v>
      </c>
      <c r="J133" s="131">
        <v>0.3</v>
      </c>
      <c r="K133" s="131">
        <v>0.3</v>
      </c>
      <c r="L133" s="131">
        <v>0.2</v>
      </c>
      <c r="M133" s="131">
        <v>0.4</v>
      </c>
      <c r="N133" s="131">
        <v>0.4</v>
      </c>
      <c r="O133" s="131">
        <v>0.3</v>
      </c>
      <c r="P133" s="131">
        <v>0.2</v>
      </c>
      <c r="Q133" s="132">
        <v>0.5</v>
      </c>
    </row>
    <row r="134" spans="1:17" ht="14.25" x14ac:dyDescent="0.3">
      <c r="F134" s="29" t="s">
        <v>169</v>
      </c>
      <c r="G134" s="104">
        <v>0.1</v>
      </c>
      <c r="H134" s="131">
        <v>0.1</v>
      </c>
      <c r="I134" s="131">
        <v>0.1</v>
      </c>
      <c r="J134" s="131">
        <v>0.1</v>
      </c>
      <c r="K134" s="131">
        <v>0.1</v>
      </c>
      <c r="L134" s="131">
        <v>0.1</v>
      </c>
      <c r="M134" s="131">
        <v>0.1</v>
      </c>
      <c r="N134" s="131">
        <v>0.1</v>
      </c>
      <c r="O134" s="131">
        <v>0.1</v>
      </c>
      <c r="P134" s="131">
        <v>0.1</v>
      </c>
      <c r="Q134" s="132">
        <v>0.1</v>
      </c>
    </row>
    <row r="135" spans="1:17" ht="14.25" x14ac:dyDescent="0.3">
      <c r="A135" s="1" t="s">
        <v>46</v>
      </c>
      <c r="F135" s="29" t="s">
        <v>165</v>
      </c>
      <c r="G135" s="104">
        <v>0.2</v>
      </c>
      <c r="H135" s="131">
        <v>0.5</v>
      </c>
      <c r="I135" s="131">
        <v>0.6</v>
      </c>
      <c r="J135" s="131">
        <v>0.8</v>
      </c>
      <c r="K135" s="131">
        <v>0.9</v>
      </c>
      <c r="L135" s="131">
        <v>0.2</v>
      </c>
      <c r="M135" s="131">
        <v>0.3</v>
      </c>
      <c r="N135" s="131">
        <v>0.3</v>
      </c>
      <c r="O135" s="131">
        <v>0.5</v>
      </c>
      <c r="P135" s="131">
        <v>0.2</v>
      </c>
      <c r="Q135" s="132">
        <v>0.3</v>
      </c>
    </row>
    <row r="136" spans="1:17" ht="14.25" x14ac:dyDescent="0.3">
      <c r="A136" s="8">
        <v>0</v>
      </c>
      <c r="F136" s="29" t="s">
        <v>202</v>
      </c>
      <c r="G136" s="104">
        <v>0.2</v>
      </c>
      <c r="H136" s="131">
        <v>0.6</v>
      </c>
      <c r="I136" s="131">
        <v>0.7</v>
      </c>
      <c r="J136" s="131">
        <v>0.8</v>
      </c>
      <c r="K136" s="131">
        <v>0.8</v>
      </c>
      <c r="L136" s="131">
        <v>0.5</v>
      </c>
      <c r="M136" s="131">
        <v>0.5</v>
      </c>
      <c r="N136" s="131">
        <v>0.6</v>
      </c>
      <c r="O136" s="131">
        <v>0.7</v>
      </c>
      <c r="P136" s="131">
        <v>0.5</v>
      </c>
      <c r="Q136" s="132">
        <v>0.5</v>
      </c>
    </row>
    <row r="137" spans="1:17" ht="14.25" x14ac:dyDescent="0.3">
      <c r="A137" s="8">
        <v>0.1</v>
      </c>
      <c r="F137" s="29" t="s">
        <v>115</v>
      </c>
      <c r="G137" s="104">
        <v>0.5</v>
      </c>
      <c r="H137" s="131">
        <v>0.9</v>
      </c>
      <c r="I137" s="131">
        <v>1</v>
      </c>
      <c r="J137" s="131">
        <v>1.2</v>
      </c>
      <c r="K137" s="131">
        <v>1.5</v>
      </c>
      <c r="L137" s="131">
        <v>0.6</v>
      </c>
      <c r="M137" s="131">
        <v>0.6</v>
      </c>
      <c r="N137" s="131">
        <v>0.6</v>
      </c>
      <c r="O137" s="131">
        <v>0.7</v>
      </c>
      <c r="P137" s="131">
        <v>0.5</v>
      </c>
      <c r="Q137" s="132">
        <v>0.5</v>
      </c>
    </row>
    <row r="138" spans="1:17" ht="14.25" x14ac:dyDescent="0.3">
      <c r="F138" s="29" t="s">
        <v>106</v>
      </c>
      <c r="G138" s="131">
        <v>0.9</v>
      </c>
      <c r="H138" s="131">
        <v>1.1000000000000001</v>
      </c>
      <c r="I138" s="131">
        <v>1.4</v>
      </c>
      <c r="J138" s="131">
        <v>1.5</v>
      </c>
      <c r="K138" s="131">
        <v>1.8</v>
      </c>
      <c r="L138" s="131">
        <v>0.9</v>
      </c>
      <c r="M138" s="131">
        <v>1</v>
      </c>
      <c r="N138" s="131">
        <v>1.1000000000000001</v>
      </c>
      <c r="O138" s="131">
        <v>1.2</v>
      </c>
      <c r="P138" s="131">
        <v>1</v>
      </c>
      <c r="Q138" s="132">
        <v>0.9</v>
      </c>
    </row>
    <row r="139" spans="1:17" ht="14.25" x14ac:dyDescent="0.3">
      <c r="F139" s="29" t="s">
        <v>168</v>
      </c>
      <c r="G139" s="131">
        <v>1.1000000000000001</v>
      </c>
      <c r="H139" s="131">
        <v>1.5</v>
      </c>
      <c r="I139" s="131">
        <v>1.7</v>
      </c>
      <c r="J139" s="131">
        <v>1.8</v>
      </c>
      <c r="K139" s="131">
        <v>2.2000000000000002</v>
      </c>
      <c r="L139" s="131">
        <v>1</v>
      </c>
      <c r="M139" s="131">
        <v>1.3</v>
      </c>
      <c r="N139" s="131">
        <v>1.5</v>
      </c>
      <c r="O139" s="131">
        <v>1.8</v>
      </c>
      <c r="P139" s="131">
        <v>1.1000000000000001</v>
      </c>
      <c r="Q139" s="132">
        <v>1.3</v>
      </c>
    </row>
    <row r="140" spans="1:17" ht="14.25" x14ac:dyDescent="0.3">
      <c r="A140" s="1" t="s">
        <v>0</v>
      </c>
      <c r="F140" s="29" t="s">
        <v>166</v>
      </c>
      <c r="G140" s="131">
        <v>2</v>
      </c>
      <c r="H140" s="131">
        <v>2.4</v>
      </c>
      <c r="I140" s="131">
        <v>2.7</v>
      </c>
      <c r="J140" s="131">
        <v>2.7</v>
      </c>
      <c r="K140" s="131">
        <v>3.3</v>
      </c>
      <c r="L140" s="131">
        <v>2.1</v>
      </c>
      <c r="M140" s="131">
        <v>2.2999999999999998</v>
      </c>
      <c r="N140" s="131">
        <v>2.2000000000000002</v>
      </c>
      <c r="O140" s="131">
        <v>2.8</v>
      </c>
      <c r="P140" s="131">
        <v>1.6</v>
      </c>
      <c r="Q140" s="132">
        <v>2.2999999999999998</v>
      </c>
    </row>
    <row r="141" spans="1:17" ht="15" thickBot="1" x14ac:dyDescent="0.35">
      <c r="A141" s="8">
        <v>0</v>
      </c>
      <c r="F141" s="30" t="s">
        <v>177</v>
      </c>
      <c r="G141" s="107">
        <v>0.6</v>
      </c>
      <c r="H141" s="107">
        <v>0.9</v>
      </c>
      <c r="I141" s="107">
        <v>1</v>
      </c>
      <c r="J141" s="107">
        <v>1.1000000000000001</v>
      </c>
      <c r="K141" s="107">
        <v>1.1000000000000001</v>
      </c>
      <c r="L141" s="107">
        <v>0.7</v>
      </c>
      <c r="M141" s="107">
        <v>0.8</v>
      </c>
      <c r="N141" s="107">
        <v>1</v>
      </c>
      <c r="O141" s="107">
        <v>1.4</v>
      </c>
      <c r="P141" s="107">
        <v>0.8</v>
      </c>
      <c r="Q141" s="108">
        <v>0.9</v>
      </c>
    </row>
    <row r="142" spans="1:17" ht="14.25" x14ac:dyDescent="0.3">
      <c r="A142" s="8">
        <v>0.05</v>
      </c>
      <c r="F142" s="87" t="s">
        <v>143</v>
      </c>
      <c r="G142" s="102">
        <v>0.1</v>
      </c>
      <c r="H142" s="129">
        <v>0.1</v>
      </c>
      <c r="I142" s="129">
        <v>0.1</v>
      </c>
      <c r="J142" s="129">
        <v>0.1</v>
      </c>
      <c r="K142" s="129">
        <v>0.1</v>
      </c>
      <c r="L142" s="129">
        <v>0.1</v>
      </c>
      <c r="M142" s="129">
        <v>0.1</v>
      </c>
      <c r="N142" s="129">
        <v>0.1</v>
      </c>
      <c r="O142" s="129">
        <v>0.1</v>
      </c>
      <c r="P142" s="129">
        <v>0.1</v>
      </c>
      <c r="Q142" s="130">
        <v>0.1</v>
      </c>
    </row>
    <row r="143" spans="1:17" ht="14.25" x14ac:dyDescent="0.3">
      <c r="A143" s="8">
        <v>0.1</v>
      </c>
      <c r="F143" s="29" t="s">
        <v>178</v>
      </c>
      <c r="G143" s="104">
        <v>0.2</v>
      </c>
      <c r="H143" s="131">
        <v>0.2</v>
      </c>
      <c r="I143" s="131">
        <v>0.3</v>
      </c>
      <c r="J143" s="131">
        <v>0.3</v>
      </c>
      <c r="K143" s="131">
        <v>0.4</v>
      </c>
      <c r="L143" s="131">
        <v>0.1</v>
      </c>
      <c r="M143" s="131">
        <v>0.2</v>
      </c>
      <c r="N143" s="131">
        <v>0.3</v>
      </c>
      <c r="O143" s="131">
        <v>0.4</v>
      </c>
      <c r="P143" s="131">
        <v>0.2</v>
      </c>
      <c r="Q143" s="132">
        <v>0.5</v>
      </c>
    </row>
    <row r="144" spans="1:17" ht="14.25" x14ac:dyDescent="0.3">
      <c r="A144" s="8">
        <v>0.15</v>
      </c>
      <c r="F144" s="29" t="s">
        <v>179</v>
      </c>
      <c r="G144" s="104">
        <v>0.3</v>
      </c>
      <c r="H144" s="131">
        <v>0.3</v>
      </c>
      <c r="I144" s="131">
        <v>0.4</v>
      </c>
      <c r="J144" s="131">
        <v>0.4</v>
      </c>
      <c r="K144" s="131">
        <v>0.5</v>
      </c>
      <c r="L144" s="131">
        <v>0.2</v>
      </c>
      <c r="M144" s="131">
        <v>0.3</v>
      </c>
      <c r="N144" s="131">
        <v>0.4</v>
      </c>
      <c r="O144" s="131">
        <v>0.5</v>
      </c>
      <c r="P144" s="131">
        <v>0.3</v>
      </c>
      <c r="Q144" s="132">
        <v>0.7</v>
      </c>
    </row>
    <row r="145" spans="1:17" ht="14.25" x14ac:dyDescent="0.3">
      <c r="A145" s="8">
        <v>0.2</v>
      </c>
      <c r="F145" s="29" t="s">
        <v>180</v>
      </c>
      <c r="G145" s="104">
        <v>0.1</v>
      </c>
      <c r="H145" s="131">
        <v>0.3</v>
      </c>
      <c r="I145" s="131">
        <v>0.4</v>
      </c>
      <c r="J145" s="131">
        <v>0.4</v>
      </c>
      <c r="K145" s="131">
        <v>0.6</v>
      </c>
      <c r="L145" s="131">
        <v>0.2</v>
      </c>
      <c r="M145" s="131">
        <v>0.3</v>
      </c>
      <c r="N145" s="131">
        <v>0.3</v>
      </c>
      <c r="O145" s="131">
        <v>0.4</v>
      </c>
      <c r="P145" s="131">
        <v>0.2</v>
      </c>
      <c r="Q145" s="132">
        <v>0.4</v>
      </c>
    </row>
    <row r="146" spans="1:17" ht="14.25" x14ac:dyDescent="0.3">
      <c r="A146" s="8">
        <v>0.25</v>
      </c>
      <c r="F146" s="29" t="s">
        <v>61</v>
      </c>
      <c r="G146" s="104">
        <v>0.2</v>
      </c>
      <c r="H146" s="131">
        <v>0.6</v>
      </c>
      <c r="I146" s="131">
        <v>0.7</v>
      </c>
      <c r="J146" s="131">
        <v>1</v>
      </c>
      <c r="K146" s="131">
        <v>1.2</v>
      </c>
      <c r="L146" s="131">
        <v>0.3</v>
      </c>
      <c r="M146" s="131">
        <v>0.3</v>
      </c>
      <c r="N146" s="131">
        <v>0.7</v>
      </c>
      <c r="O146" s="131">
        <v>1</v>
      </c>
      <c r="P146" s="131">
        <v>0.3</v>
      </c>
      <c r="Q146" s="132">
        <v>0.7</v>
      </c>
    </row>
    <row r="147" spans="1:17" ht="14.25" x14ac:dyDescent="0.3">
      <c r="A147" s="8">
        <v>0.3</v>
      </c>
      <c r="F147" s="29" t="s">
        <v>62</v>
      </c>
      <c r="G147" s="104">
        <v>0.5</v>
      </c>
      <c r="H147" s="131">
        <v>1.1000000000000001</v>
      </c>
      <c r="I147" s="131">
        <v>1.4</v>
      </c>
      <c r="J147" s="131">
        <v>1.6</v>
      </c>
      <c r="K147" s="131">
        <v>2</v>
      </c>
      <c r="L147" s="131">
        <v>0.5</v>
      </c>
      <c r="M147" s="131">
        <v>0.6</v>
      </c>
      <c r="N147" s="131">
        <v>1.1000000000000001</v>
      </c>
      <c r="O147" s="131">
        <v>1.6</v>
      </c>
      <c r="P147" s="131">
        <v>0.5</v>
      </c>
      <c r="Q147" s="132">
        <v>1.3</v>
      </c>
    </row>
    <row r="148" spans="1:17" ht="14.25" x14ac:dyDescent="0.3">
      <c r="A148" s="8">
        <v>0.35</v>
      </c>
      <c r="F148" s="29" t="s">
        <v>164</v>
      </c>
      <c r="G148" s="104">
        <v>0.4</v>
      </c>
      <c r="H148" s="131">
        <v>0.6</v>
      </c>
      <c r="I148" s="131">
        <v>0.7</v>
      </c>
      <c r="J148" s="131">
        <v>0.7</v>
      </c>
      <c r="K148" s="131">
        <v>1</v>
      </c>
      <c r="L148" s="131">
        <v>0.5</v>
      </c>
      <c r="M148" s="131">
        <v>0.5</v>
      </c>
      <c r="N148" s="131">
        <v>0.7</v>
      </c>
      <c r="O148" s="131">
        <v>0.7</v>
      </c>
      <c r="P148" s="131">
        <v>0.6</v>
      </c>
      <c r="Q148" s="132">
        <v>0.4</v>
      </c>
    </row>
    <row r="149" spans="1:17" ht="14.25" x14ac:dyDescent="0.3">
      <c r="A149" s="8">
        <v>0.4</v>
      </c>
      <c r="F149" s="29" t="s">
        <v>204</v>
      </c>
      <c r="G149" s="104">
        <v>0.2</v>
      </c>
      <c r="H149" s="131">
        <v>0.3</v>
      </c>
      <c r="I149" s="131">
        <v>0.3</v>
      </c>
      <c r="J149" s="131">
        <v>0.4</v>
      </c>
      <c r="K149" s="131">
        <v>0.5</v>
      </c>
      <c r="L149" s="131">
        <v>0.1</v>
      </c>
      <c r="M149" s="131">
        <v>0.2</v>
      </c>
      <c r="N149" s="131">
        <v>0.2</v>
      </c>
      <c r="O149" s="131">
        <v>0.3</v>
      </c>
      <c r="P149" s="131">
        <v>0.1</v>
      </c>
      <c r="Q149" s="132">
        <v>0.3</v>
      </c>
    </row>
    <row r="150" spans="1:17" ht="14.25" x14ac:dyDescent="0.3">
      <c r="F150" s="29" t="s">
        <v>83</v>
      </c>
      <c r="G150" s="104">
        <v>0.4</v>
      </c>
      <c r="H150" s="131">
        <v>0.9</v>
      </c>
      <c r="I150" s="131">
        <v>1.4</v>
      </c>
      <c r="J150" s="131">
        <v>1.6</v>
      </c>
      <c r="K150" s="131">
        <v>2.2999999999999998</v>
      </c>
      <c r="L150" s="131">
        <v>0.4</v>
      </c>
      <c r="M150" s="131">
        <v>0.5</v>
      </c>
      <c r="N150" s="131">
        <v>0.9</v>
      </c>
      <c r="O150" s="131">
        <v>1.4</v>
      </c>
      <c r="P150" s="131">
        <v>0.4</v>
      </c>
      <c r="Q150" s="132">
        <v>1</v>
      </c>
    </row>
    <row r="151" spans="1:17" ht="14.25" x14ac:dyDescent="0.3">
      <c r="F151" s="29" t="s">
        <v>159</v>
      </c>
      <c r="G151" s="104">
        <v>0.5</v>
      </c>
      <c r="H151" s="131">
        <v>0.9</v>
      </c>
      <c r="I151" s="131">
        <v>1.2</v>
      </c>
      <c r="J151" s="131">
        <v>1.5</v>
      </c>
      <c r="K151" s="131">
        <v>1.8</v>
      </c>
      <c r="L151" s="131">
        <v>0.4</v>
      </c>
      <c r="M151" s="131">
        <v>0.4</v>
      </c>
      <c r="N151" s="131">
        <v>0.9</v>
      </c>
      <c r="O151" s="131">
        <v>1.5</v>
      </c>
      <c r="P151" s="131">
        <v>0.4</v>
      </c>
      <c r="Q151" s="132">
        <v>1</v>
      </c>
    </row>
    <row r="152" spans="1:17" ht="15" thickBot="1" x14ac:dyDescent="0.35">
      <c r="A152" s="1" t="s">
        <v>69</v>
      </c>
      <c r="F152" s="30" t="s">
        <v>205</v>
      </c>
      <c r="G152" s="106">
        <v>0.1</v>
      </c>
      <c r="H152" s="106">
        <v>0.1</v>
      </c>
      <c r="I152" s="106">
        <v>0.1</v>
      </c>
      <c r="J152" s="106">
        <v>0.1</v>
      </c>
      <c r="K152" s="106">
        <v>0.1</v>
      </c>
      <c r="L152" s="106">
        <v>0.1</v>
      </c>
      <c r="M152" s="106">
        <v>0.1</v>
      </c>
      <c r="N152" s="106">
        <v>0.1</v>
      </c>
      <c r="O152" s="106">
        <v>0.1</v>
      </c>
      <c r="P152" s="106">
        <v>0.1</v>
      </c>
      <c r="Q152" s="108">
        <v>0.1</v>
      </c>
    </row>
    <row r="153" spans="1:17" ht="14.25" x14ac:dyDescent="0.3">
      <c r="A153" s="1">
        <v>0.8</v>
      </c>
      <c r="F153" s="124" t="s">
        <v>201</v>
      </c>
      <c r="G153" s="153">
        <v>0.1</v>
      </c>
      <c r="H153" s="153">
        <v>0.1</v>
      </c>
      <c r="I153" s="153">
        <v>0.1</v>
      </c>
      <c r="J153" s="153">
        <v>0.1</v>
      </c>
      <c r="K153" s="153">
        <v>0.1</v>
      </c>
      <c r="L153" s="153">
        <v>0.1</v>
      </c>
      <c r="M153" s="153">
        <v>0.1</v>
      </c>
      <c r="N153" s="153">
        <v>0.1</v>
      </c>
      <c r="O153" s="153">
        <v>0.1</v>
      </c>
      <c r="P153" s="153">
        <v>0.1</v>
      </c>
      <c r="Q153" s="153">
        <v>0.1</v>
      </c>
    </row>
    <row r="154" spans="1:17" ht="14.25" x14ac:dyDescent="0.3">
      <c r="A154" s="1">
        <v>0.85</v>
      </c>
      <c r="F154" s="124" t="s">
        <v>203</v>
      </c>
      <c r="G154" s="153">
        <v>0.1</v>
      </c>
      <c r="H154" s="153">
        <v>0.3</v>
      </c>
      <c r="I154" s="153">
        <v>0.4</v>
      </c>
      <c r="J154" s="153">
        <v>0.4</v>
      </c>
      <c r="K154" s="153">
        <v>0.6</v>
      </c>
      <c r="L154" s="153">
        <v>0.2</v>
      </c>
      <c r="M154" s="153">
        <v>0.3</v>
      </c>
      <c r="N154" s="153">
        <v>0.3</v>
      </c>
      <c r="O154" s="153">
        <v>0.4</v>
      </c>
      <c r="P154" s="153">
        <v>0.2</v>
      </c>
      <c r="Q154" s="153">
        <v>0.4</v>
      </c>
    </row>
    <row r="155" spans="1:17" ht="14.25" x14ac:dyDescent="0.3">
      <c r="A155" s="1">
        <v>0.9</v>
      </c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1:17" ht="13.5" thickBot="1" x14ac:dyDescent="0.25">
      <c r="A156" s="1">
        <v>0.95</v>
      </c>
      <c r="F156" s="123" t="s">
        <v>145</v>
      </c>
      <c r="G156" s="7" t="s">
        <v>10</v>
      </c>
      <c r="H156" s="7" t="s">
        <v>11</v>
      </c>
      <c r="I156" s="7" t="s">
        <v>12</v>
      </c>
      <c r="J156" s="7" t="s">
        <v>13</v>
      </c>
      <c r="K156" s="7" t="s">
        <v>15</v>
      </c>
      <c r="L156" s="7" t="s">
        <v>16</v>
      </c>
      <c r="M156" s="7" t="s">
        <v>18</v>
      </c>
      <c r="N156" s="7" t="s">
        <v>85</v>
      </c>
      <c r="O156" s="7" t="s">
        <v>86</v>
      </c>
      <c r="P156" s="7" t="s">
        <v>87</v>
      </c>
      <c r="Q156" s="7" t="s">
        <v>96</v>
      </c>
    </row>
    <row r="157" spans="1:17" ht="14.25" x14ac:dyDescent="0.3">
      <c r="A157" s="1">
        <v>1</v>
      </c>
      <c r="F157" s="87" t="s">
        <v>42</v>
      </c>
      <c r="G157" s="67">
        <v>0.1</v>
      </c>
      <c r="H157" s="67">
        <v>0.1</v>
      </c>
      <c r="I157" s="67">
        <v>0.1</v>
      </c>
      <c r="J157" s="67">
        <v>0.1</v>
      </c>
      <c r="K157" s="67">
        <v>0.1</v>
      </c>
      <c r="L157" s="67">
        <v>0.1</v>
      </c>
      <c r="M157" s="67">
        <v>0.1</v>
      </c>
      <c r="N157" s="67">
        <v>0.1</v>
      </c>
      <c r="O157" s="67">
        <v>0.1</v>
      </c>
      <c r="P157" s="67">
        <v>0.1</v>
      </c>
      <c r="Q157" s="89">
        <v>0.1</v>
      </c>
    </row>
    <row r="158" spans="1:17" ht="14.25" x14ac:dyDescent="0.3">
      <c r="A158" s="1">
        <v>1.05</v>
      </c>
      <c r="F158" s="29" t="s">
        <v>63</v>
      </c>
      <c r="G158" s="69">
        <v>0.2</v>
      </c>
      <c r="H158" s="69">
        <v>0.2</v>
      </c>
      <c r="I158" s="69">
        <v>0.2</v>
      </c>
      <c r="J158" s="69">
        <v>0.2</v>
      </c>
      <c r="K158" s="69">
        <v>0.2</v>
      </c>
      <c r="L158" s="69">
        <v>0.2</v>
      </c>
      <c r="M158" s="69">
        <v>0.4</v>
      </c>
      <c r="N158" s="69">
        <v>0.2</v>
      </c>
      <c r="O158" s="69">
        <v>0.2</v>
      </c>
      <c r="P158" s="69">
        <v>0.2</v>
      </c>
      <c r="Q158" s="90">
        <v>0.1</v>
      </c>
    </row>
    <row r="159" spans="1:17" ht="14.25" x14ac:dyDescent="0.3">
      <c r="A159" s="1">
        <v>1.1000000000000001</v>
      </c>
      <c r="F159" s="29" t="s">
        <v>64</v>
      </c>
      <c r="G159" s="69">
        <v>0.2</v>
      </c>
      <c r="H159" s="69">
        <v>0.4</v>
      </c>
      <c r="I159" s="69">
        <v>0.3</v>
      </c>
      <c r="J159" s="69">
        <v>0.3</v>
      </c>
      <c r="K159" s="69">
        <v>0.3</v>
      </c>
      <c r="L159" s="69">
        <v>0.4</v>
      </c>
      <c r="M159" s="69">
        <v>0.4</v>
      </c>
      <c r="N159" s="69">
        <v>0.4</v>
      </c>
      <c r="O159" s="69">
        <v>0.3</v>
      </c>
      <c r="P159" s="69">
        <v>0.5</v>
      </c>
      <c r="Q159" s="90">
        <v>0.4</v>
      </c>
    </row>
    <row r="160" spans="1:17" ht="14.25" x14ac:dyDescent="0.3">
      <c r="A160" s="1">
        <v>1.1499999999999999</v>
      </c>
      <c r="F160" s="29" t="s">
        <v>65</v>
      </c>
      <c r="G160" s="69">
        <v>0.2</v>
      </c>
      <c r="H160" s="69">
        <v>0.2</v>
      </c>
      <c r="I160" s="69">
        <v>0.2</v>
      </c>
      <c r="J160" s="69">
        <v>0.2</v>
      </c>
      <c r="K160" s="69">
        <v>0.2</v>
      </c>
      <c r="L160" s="69">
        <v>0.2</v>
      </c>
      <c r="M160" s="69">
        <v>0.2</v>
      </c>
      <c r="N160" s="69">
        <v>0.2</v>
      </c>
      <c r="O160" s="69">
        <v>0.2</v>
      </c>
      <c r="P160" s="69">
        <v>0.2</v>
      </c>
      <c r="Q160" s="90">
        <v>0.2</v>
      </c>
    </row>
    <row r="161" spans="1:17" ht="14.25" x14ac:dyDescent="0.3">
      <c r="A161" s="1">
        <v>1.2</v>
      </c>
      <c r="F161" s="29" t="s">
        <v>66</v>
      </c>
      <c r="G161" s="69">
        <v>0.9</v>
      </c>
      <c r="H161" s="70">
        <v>1.4</v>
      </c>
      <c r="I161" s="70">
        <v>1.7</v>
      </c>
      <c r="J161" s="70">
        <v>1.3</v>
      </c>
      <c r="K161" s="70">
        <v>1.9</v>
      </c>
      <c r="L161" s="70">
        <v>1.3</v>
      </c>
      <c r="M161" s="70">
        <v>1.6</v>
      </c>
      <c r="N161" s="70">
        <v>1.5</v>
      </c>
      <c r="O161" s="70">
        <v>1.5</v>
      </c>
      <c r="P161" s="70">
        <v>1.5</v>
      </c>
      <c r="Q161" s="71">
        <v>1.3</v>
      </c>
    </row>
    <row r="162" spans="1:17" ht="15" thickBot="1" x14ac:dyDescent="0.35">
      <c r="F162" s="30" t="s">
        <v>43</v>
      </c>
      <c r="G162" s="77">
        <v>0.9</v>
      </c>
      <c r="H162" s="77">
        <v>1.1000000000000001</v>
      </c>
      <c r="I162" s="77">
        <v>1.3</v>
      </c>
      <c r="J162" s="77">
        <v>1.1000000000000001</v>
      </c>
      <c r="K162" s="77">
        <v>1.2</v>
      </c>
      <c r="L162" s="77">
        <v>1.2</v>
      </c>
      <c r="M162" s="78">
        <v>1.4</v>
      </c>
      <c r="N162" s="77">
        <v>1.1000000000000001</v>
      </c>
      <c r="O162" s="77">
        <v>1.1000000000000001</v>
      </c>
      <c r="P162" s="77">
        <v>1.1000000000000001</v>
      </c>
      <c r="Q162" s="91">
        <v>1</v>
      </c>
    </row>
    <row r="163" spans="1:17" ht="14.25" x14ac:dyDescent="0.3">
      <c r="A163" s="23" t="s">
        <v>104</v>
      </c>
      <c r="F163" s="87" t="s">
        <v>40</v>
      </c>
      <c r="G163" s="117">
        <v>0.2</v>
      </c>
      <c r="H163" s="117">
        <v>0.2</v>
      </c>
      <c r="I163" s="117">
        <v>0.3</v>
      </c>
      <c r="J163" s="117">
        <v>0.3</v>
      </c>
      <c r="K163" s="117">
        <v>0.3</v>
      </c>
      <c r="L163" s="117">
        <v>0.2</v>
      </c>
      <c r="M163" s="117">
        <v>0.2</v>
      </c>
      <c r="N163" s="117">
        <v>0.3</v>
      </c>
      <c r="O163" s="117">
        <v>0.3</v>
      </c>
      <c r="P163" s="117">
        <v>0.3</v>
      </c>
      <c r="Q163" s="118">
        <v>0.3</v>
      </c>
    </row>
    <row r="164" spans="1:17" ht="14.25" x14ac:dyDescent="0.3">
      <c r="A164" s="8">
        <v>0</v>
      </c>
      <c r="F164" s="29" t="s">
        <v>45</v>
      </c>
      <c r="G164" s="121">
        <v>0.3</v>
      </c>
      <c r="H164" s="121">
        <v>0.4</v>
      </c>
      <c r="I164" s="121">
        <v>0.4</v>
      </c>
      <c r="J164" s="121">
        <v>0.4</v>
      </c>
      <c r="K164" s="121">
        <v>0.4</v>
      </c>
      <c r="L164" s="121">
        <v>0.3</v>
      </c>
      <c r="M164" s="121">
        <v>0.4</v>
      </c>
      <c r="N164" s="121">
        <v>0.4</v>
      </c>
      <c r="O164" s="121">
        <v>0.4</v>
      </c>
      <c r="P164" s="121">
        <v>0.4</v>
      </c>
      <c r="Q164" s="122">
        <v>0.3</v>
      </c>
    </row>
    <row r="165" spans="1:17" ht="14.25" x14ac:dyDescent="0.3">
      <c r="A165" s="8">
        <v>0.01</v>
      </c>
      <c r="F165" s="29" t="s">
        <v>67</v>
      </c>
      <c r="G165" s="121">
        <v>0.6</v>
      </c>
      <c r="H165" s="121">
        <v>0.7</v>
      </c>
      <c r="I165" s="121">
        <v>0.8</v>
      </c>
      <c r="J165" s="121">
        <v>0.8</v>
      </c>
      <c r="K165" s="121">
        <v>1</v>
      </c>
      <c r="L165" s="121">
        <v>0.7</v>
      </c>
      <c r="M165" s="121">
        <v>0.8</v>
      </c>
      <c r="N165" s="121">
        <v>1</v>
      </c>
      <c r="O165" s="121">
        <v>1</v>
      </c>
      <c r="P165" s="121">
        <v>1</v>
      </c>
      <c r="Q165" s="122">
        <v>0.9</v>
      </c>
    </row>
    <row r="166" spans="1:17" ht="14.25" x14ac:dyDescent="0.3">
      <c r="A166" s="8">
        <v>0.02</v>
      </c>
      <c r="F166" s="29" t="s">
        <v>68</v>
      </c>
      <c r="G166" s="121">
        <v>0.6</v>
      </c>
      <c r="H166" s="121">
        <v>0.9</v>
      </c>
      <c r="I166" s="121">
        <v>1.2</v>
      </c>
      <c r="J166" s="121">
        <v>1.2</v>
      </c>
      <c r="K166" s="121">
        <v>1.3</v>
      </c>
      <c r="L166" s="121">
        <v>0.8</v>
      </c>
      <c r="M166" s="121">
        <v>0.9</v>
      </c>
      <c r="N166" s="121">
        <v>1</v>
      </c>
      <c r="O166" s="126">
        <v>1.1000000000000001</v>
      </c>
      <c r="P166" s="121">
        <v>0.8</v>
      </c>
      <c r="Q166" s="127">
        <v>1</v>
      </c>
    </row>
    <row r="167" spans="1:17" ht="15" thickBot="1" x14ac:dyDescent="0.35">
      <c r="F167" s="30" t="s">
        <v>41</v>
      </c>
      <c r="G167" s="119">
        <v>1.1000000000000001</v>
      </c>
      <c r="H167" s="119">
        <v>1.2</v>
      </c>
      <c r="I167" s="119">
        <v>1.4</v>
      </c>
      <c r="J167" s="119">
        <v>1.4</v>
      </c>
      <c r="K167" s="119">
        <v>1.5</v>
      </c>
      <c r="L167" s="119">
        <v>1</v>
      </c>
      <c r="M167" s="128">
        <v>1.2</v>
      </c>
      <c r="N167" s="119">
        <v>1.3</v>
      </c>
      <c r="O167" s="119">
        <v>1.4</v>
      </c>
      <c r="P167" s="119">
        <v>1.2</v>
      </c>
      <c r="Q167" s="120">
        <v>1.4</v>
      </c>
    </row>
    <row r="168" spans="1:17" x14ac:dyDescent="0.2">
      <c r="A168" s="11" t="s">
        <v>34</v>
      </c>
      <c r="B168" s="12" t="s">
        <v>3</v>
      </c>
      <c r="F168" s="1" t="s">
        <v>55</v>
      </c>
    </row>
    <row r="169" spans="1:17" x14ac:dyDescent="0.2">
      <c r="A169" s="13" t="s">
        <v>10</v>
      </c>
      <c r="B169" s="22">
        <v>455</v>
      </c>
    </row>
    <row r="170" spans="1:17" x14ac:dyDescent="0.2">
      <c r="A170" s="13" t="s">
        <v>11</v>
      </c>
      <c r="B170" s="22">
        <v>372</v>
      </c>
    </row>
    <row r="171" spans="1:17" ht="13.5" thickBot="1" x14ac:dyDescent="0.25">
      <c r="A171" s="13" t="s">
        <v>12</v>
      </c>
      <c r="B171" s="22">
        <v>322</v>
      </c>
    </row>
    <row r="172" spans="1:17" ht="13.5" thickBot="1" x14ac:dyDescent="0.25">
      <c r="A172" s="13" t="s">
        <v>13</v>
      </c>
      <c r="B172" s="22">
        <v>334</v>
      </c>
      <c r="F172" s="93" t="s">
        <v>76</v>
      </c>
      <c r="G172" s="94" t="s">
        <v>10</v>
      </c>
      <c r="H172" s="94" t="s">
        <v>11</v>
      </c>
      <c r="I172" s="94" t="s">
        <v>12</v>
      </c>
      <c r="J172" s="94" t="s">
        <v>13</v>
      </c>
      <c r="K172" s="94" t="s">
        <v>15</v>
      </c>
      <c r="L172" s="94" t="s">
        <v>85</v>
      </c>
      <c r="M172" s="94" t="s">
        <v>86</v>
      </c>
      <c r="N172" s="95" t="s">
        <v>96</v>
      </c>
      <c r="O172" s="7"/>
      <c r="P172" s="7"/>
      <c r="Q172" s="7"/>
    </row>
    <row r="173" spans="1:17" ht="15.75" thickTop="1" thickBot="1" x14ac:dyDescent="0.35">
      <c r="A173" s="13" t="s">
        <v>15</v>
      </c>
      <c r="B173" s="22">
        <v>280</v>
      </c>
      <c r="F173" s="115"/>
      <c r="G173" s="69"/>
      <c r="H173" s="69"/>
      <c r="I173" s="69"/>
      <c r="J173" s="18"/>
      <c r="K173" s="18"/>
      <c r="L173" s="18"/>
      <c r="M173" s="18"/>
      <c r="N173" s="92"/>
    </row>
    <row r="174" spans="1:17" ht="14.25" x14ac:dyDescent="0.3">
      <c r="A174" s="13" t="s">
        <v>16</v>
      </c>
      <c r="B174" s="22">
        <v>463</v>
      </c>
      <c r="F174" s="87" t="s">
        <v>48</v>
      </c>
      <c r="G174" s="117">
        <v>0.2</v>
      </c>
      <c r="H174" s="117">
        <v>0.2</v>
      </c>
      <c r="I174" s="117">
        <v>0.1</v>
      </c>
      <c r="J174" s="117">
        <v>0.2</v>
      </c>
      <c r="K174" s="117">
        <v>0.2</v>
      </c>
      <c r="L174" s="117">
        <v>0.2</v>
      </c>
      <c r="M174" s="117">
        <v>0.2</v>
      </c>
      <c r="N174" s="118">
        <v>0.2</v>
      </c>
    </row>
    <row r="175" spans="1:17" ht="15" thickBot="1" x14ac:dyDescent="0.35">
      <c r="A175" s="13" t="s">
        <v>18</v>
      </c>
      <c r="B175" s="22">
        <v>390</v>
      </c>
      <c r="F175" s="30" t="s">
        <v>77</v>
      </c>
      <c r="G175" s="119">
        <v>0.1</v>
      </c>
      <c r="H175" s="119">
        <v>0.1</v>
      </c>
      <c r="I175" s="119">
        <v>0.1</v>
      </c>
      <c r="J175" s="119">
        <v>0.1</v>
      </c>
      <c r="K175" s="119">
        <v>0.1</v>
      </c>
      <c r="L175" s="119">
        <v>0.1</v>
      </c>
      <c r="M175" s="119">
        <v>0.1</v>
      </c>
      <c r="N175" s="120">
        <v>0.2</v>
      </c>
    </row>
    <row r="176" spans="1:17" ht="14.25" x14ac:dyDescent="0.3">
      <c r="A176" s="13" t="s">
        <v>85</v>
      </c>
      <c r="B176" s="22">
        <v>357</v>
      </c>
      <c r="F176" s="112" t="s">
        <v>78</v>
      </c>
      <c r="G176" s="121"/>
      <c r="H176" s="121"/>
      <c r="I176" s="121"/>
      <c r="J176" s="121"/>
      <c r="K176" s="121"/>
      <c r="L176" s="121"/>
      <c r="M176" s="121"/>
      <c r="N176" s="122"/>
    </row>
    <row r="177" spans="1:17" ht="15" thickBot="1" x14ac:dyDescent="0.35">
      <c r="A177" s="13" t="s">
        <v>86</v>
      </c>
      <c r="B177" s="22">
        <v>310</v>
      </c>
      <c r="F177" s="115"/>
      <c r="G177" s="121"/>
      <c r="H177" s="121"/>
      <c r="I177" s="121"/>
      <c r="J177" s="121"/>
      <c r="K177" s="121"/>
      <c r="L177" s="121"/>
      <c r="M177" s="121"/>
      <c r="N177" s="122"/>
    </row>
    <row r="178" spans="1:17" ht="14.25" x14ac:dyDescent="0.3">
      <c r="A178" s="13" t="s">
        <v>87</v>
      </c>
      <c r="B178" s="22">
        <v>440</v>
      </c>
      <c r="F178" s="87" t="s">
        <v>51</v>
      </c>
      <c r="G178" s="117">
        <v>0.1</v>
      </c>
      <c r="H178" s="117">
        <v>0.2</v>
      </c>
      <c r="I178" s="117">
        <v>0.2</v>
      </c>
      <c r="J178" s="117">
        <v>0.2</v>
      </c>
      <c r="K178" s="117">
        <v>0.2</v>
      </c>
      <c r="L178" s="117">
        <v>0.2</v>
      </c>
      <c r="M178" s="117">
        <v>0.2</v>
      </c>
      <c r="N178" s="118">
        <v>0.2</v>
      </c>
    </row>
    <row r="179" spans="1:17" ht="15" thickBot="1" x14ac:dyDescent="0.35">
      <c r="A179" s="13" t="s">
        <v>96</v>
      </c>
      <c r="B179" s="22">
        <v>310</v>
      </c>
      <c r="F179" s="30" t="s">
        <v>79</v>
      </c>
      <c r="G179" s="119">
        <v>0.1</v>
      </c>
      <c r="H179" s="119">
        <v>0.1</v>
      </c>
      <c r="I179" s="119">
        <v>0.1</v>
      </c>
      <c r="J179" s="119">
        <v>0.2</v>
      </c>
      <c r="K179" s="119">
        <v>0.2</v>
      </c>
      <c r="L179" s="119">
        <v>0.1</v>
      </c>
      <c r="M179" s="119">
        <v>0.2</v>
      </c>
      <c r="N179" s="120">
        <v>0.2</v>
      </c>
    </row>
    <row r="180" spans="1:17" ht="15" thickBot="1" x14ac:dyDescent="0.35">
      <c r="F180" s="116" t="s">
        <v>80</v>
      </c>
      <c r="G180" s="119"/>
      <c r="H180" s="119"/>
      <c r="I180" s="119"/>
      <c r="J180" s="119"/>
      <c r="K180" s="119"/>
      <c r="L180" s="119"/>
      <c r="M180" s="119"/>
      <c r="N180" s="120"/>
    </row>
    <row r="182" spans="1:17" ht="13.5" thickBot="1" x14ac:dyDescent="0.25"/>
    <row r="183" spans="1:17" ht="14.25" thickTop="1" thickBot="1" x14ac:dyDescent="0.25">
      <c r="A183" s="1" t="s">
        <v>103</v>
      </c>
      <c r="F183" s="114" t="s">
        <v>167</v>
      </c>
      <c r="G183" s="7" t="s">
        <v>10</v>
      </c>
      <c r="H183" s="7" t="s">
        <v>11</v>
      </c>
      <c r="I183" s="7" t="s">
        <v>12</v>
      </c>
      <c r="J183" s="7" t="s">
        <v>13</v>
      </c>
      <c r="K183" s="7" t="s">
        <v>15</v>
      </c>
      <c r="L183" s="7" t="s">
        <v>16</v>
      </c>
      <c r="M183" s="7" t="s">
        <v>18</v>
      </c>
      <c r="N183" s="7" t="s">
        <v>85</v>
      </c>
      <c r="O183" s="7" t="s">
        <v>86</v>
      </c>
      <c r="P183" s="7" t="s">
        <v>87</v>
      </c>
      <c r="Q183" s="7" t="s">
        <v>96</v>
      </c>
    </row>
    <row r="184" spans="1:17" ht="14.25" x14ac:dyDescent="0.3">
      <c r="A184" s="8">
        <v>0</v>
      </c>
      <c r="F184" s="87" t="s">
        <v>98</v>
      </c>
      <c r="G184" s="67">
        <v>0.1</v>
      </c>
      <c r="H184" s="67">
        <v>0.1</v>
      </c>
      <c r="I184" s="67">
        <v>0.1</v>
      </c>
      <c r="J184" s="67">
        <v>0.2</v>
      </c>
      <c r="K184" s="67">
        <v>0.1</v>
      </c>
      <c r="L184" s="67">
        <v>0.1</v>
      </c>
      <c r="M184" s="67">
        <v>0.1</v>
      </c>
      <c r="N184" s="67">
        <v>0.1</v>
      </c>
      <c r="O184" s="67">
        <v>0.2</v>
      </c>
      <c r="P184" s="67">
        <v>0.1</v>
      </c>
      <c r="Q184" s="89">
        <v>0.2</v>
      </c>
    </row>
    <row r="185" spans="1:17" ht="14.25" x14ac:dyDescent="0.3">
      <c r="A185" s="8">
        <v>0.05</v>
      </c>
      <c r="F185" s="29" t="s">
        <v>43</v>
      </c>
      <c r="G185" s="69">
        <v>0.2</v>
      </c>
      <c r="H185" s="69">
        <v>0.2</v>
      </c>
      <c r="I185" s="69">
        <v>0.2</v>
      </c>
      <c r="J185" s="69">
        <v>0.2</v>
      </c>
      <c r="K185" s="69">
        <v>0.2</v>
      </c>
      <c r="L185" s="69">
        <v>0.1</v>
      </c>
      <c r="M185" s="69">
        <v>0.1</v>
      </c>
      <c r="N185" s="69">
        <v>0.2</v>
      </c>
      <c r="O185" s="69">
        <v>0.2</v>
      </c>
      <c r="P185" s="69">
        <v>0.1</v>
      </c>
      <c r="Q185" s="90">
        <v>0.2</v>
      </c>
    </row>
    <row r="186" spans="1:17" ht="14.25" x14ac:dyDescent="0.3">
      <c r="A186" s="8">
        <v>0.08</v>
      </c>
      <c r="F186" s="29" t="s">
        <v>50</v>
      </c>
      <c r="G186" s="69">
        <v>0.4</v>
      </c>
      <c r="H186" s="69">
        <v>0.2</v>
      </c>
      <c r="I186" s="69">
        <v>0.2</v>
      </c>
      <c r="J186" s="69">
        <v>0.2</v>
      </c>
      <c r="K186" s="69">
        <v>0.2</v>
      </c>
      <c r="L186" s="69">
        <v>0.2</v>
      </c>
      <c r="M186" s="69">
        <v>0.2</v>
      </c>
      <c r="N186" s="69">
        <v>0.2</v>
      </c>
      <c r="O186" s="69">
        <v>0.3</v>
      </c>
      <c r="P186" s="69">
        <v>0.2</v>
      </c>
      <c r="Q186" s="90">
        <v>0.3</v>
      </c>
    </row>
    <row r="187" spans="1:17" ht="15" thickBot="1" x14ac:dyDescent="0.35">
      <c r="A187" s="8">
        <v>0.1</v>
      </c>
      <c r="F187" s="30" t="s">
        <v>49</v>
      </c>
      <c r="G187" s="77">
        <v>0.1</v>
      </c>
      <c r="H187" s="78">
        <v>0.1</v>
      </c>
      <c r="I187" s="78">
        <v>0.1</v>
      </c>
      <c r="J187" s="78">
        <v>0.1</v>
      </c>
      <c r="K187" s="78">
        <v>0.1</v>
      </c>
      <c r="L187" s="78">
        <v>0.1</v>
      </c>
      <c r="M187" s="78">
        <v>0.1</v>
      </c>
      <c r="N187" s="78">
        <v>0.1</v>
      </c>
      <c r="O187" s="78">
        <v>0.1</v>
      </c>
      <c r="P187" s="78">
        <v>0.1</v>
      </c>
      <c r="Q187" s="79">
        <v>0.1</v>
      </c>
    </row>
    <row r="188" spans="1:17" ht="14.25" x14ac:dyDescent="0.3">
      <c r="F188" s="87" t="s">
        <v>95</v>
      </c>
      <c r="G188" s="67">
        <v>0.1</v>
      </c>
      <c r="H188" s="67">
        <v>0.1</v>
      </c>
      <c r="I188" s="67">
        <v>0.1</v>
      </c>
      <c r="J188" s="67">
        <v>0.2</v>
      </c>
      <c r="K188" s="67">
        <v>0.1</v>
      </c>
      <c r="L188" s="67">
        <v>0.1</v>
      </c>
      <c r="M188" s="67">
        <v>0.1</v>
      </c>
      <c r="N188" s="67">
        <v>0.1</v>
      </c>
      <c r="O188" s="67">
        <v>0.2</v>
      </c>
      <c r="P188" s="67">
        <v>0.1</v>
      </c>
      <c r="Q188" s="89">
        <v>0.2</v>
      </c>
    </row>
    <row r="189" spans="1:17" ht="14.25" x14ac:dyDescent="0.3">
      <c r="F189" s="29" t="s">
        <v>41</v>
      </c>
      <c r="G189" s="69">
        <v>0.2</v>
      </c>
      <c r="H189" s="69">
        <v>0.2</v>
      </c>
      <c r="I189" s="69">
        <v>0.1</v>
      </c>
      <c r="J189" s="69">
        <v>0.2</v>
      </c>
      <c r="K189" s="69">
        <v>0.2</v>
      </c>
      <c r="L189" s="69">
        <v>0.1</v>
      </c>
      <c r="M189" s="69">
        <v>0.1</v>
      </c>
      <c r="N189" s="69">
        <v>0.2</v>
      </c>
      <c r="O189" s="69">
        <v>0.3</v>
      </c>
      <c r="P189" s="69">
        <v>0.1</v>
      </c>
      <c r="Q189" s="90">
        <v>0.3</v>
      </c>
    </row>
    <row r="190" spans="1:17" ht="14.25" x14ac:dyDescent="0.3">
      <c r="F190" s="29" t="s">
        <v>53</v>
      </c>
      <c r="G190" s="69">
        <v>0.1</v>
      </c>
      <c r="H190" s="69">
        <v>0.1</v>
      </c>
      <c r="I190" s="69">
        <v>0.1</v>
      </c>
      <c r="J190" s="69">
        <v>0.1</v>
      </c>
      <c r="K190" s="69">
        <v>0.1</v>
      </c>
      <c r="L190" s="69">
        <v>0.1</v>
      </c>
      <c r="M190" s="69">
        <v>0.1</v>
      </c>
      <c r="N190" s="69">
        <v>0.1</v>
      </c>
      <c r="O190" s="69">
        <v>0.1</v>
      </c>
      <c r="P190" s="69">
        <v>0.1</v>
      </c>
      <c r="Q190" s="90">
        <v>0.1</v>
      </c>
    </row>
    <row r="191" spans="1:17" ht="15" thickBot="1" x14ac:dyDescent="0.35">
      <c r="F191" s="30" t="s">
        <v>52</v>
      </c>
      <c r="G191" s="97">
        <v>0.1</v>
      </c>
      <c r="H191" s="97">
        <v>0.1</v>
      </c>
      <c r="I191" s="97">
        <v>0.1</v>
      </c>
      <c r="J191" s="97">
        <v>0.1</v>
      </c>
      <c r="K191" s="97">
        <v>0.1</v>
      </c>
      <c r="L191" s="97">
        <v>0.1</v>
      </c>
      <c r="M191" s="97">
        <v>0.1</v>
      </c>
      <c r="N191" s="97">
        <v>0.1</v>
      </c>
      <c r="O191" s="97">
        <v>0.1</v>
      </c>
      <c r="P191" s="97">
        <v>0.1</v>
      </c>
      <c r="Q191" s="98">
        <v>0.1</v>
      </c>
    </row>
    <row r="192" spans="1:17" ht="14.25" x14ac:dyDescent="0.3">
      <c r="F192" s="9"/>
      <c r="G192"/>
      <c r="H192"/>
      <c r="I192"/>
      <c r="J192"/>
      <c r="K192"/>
      <c r="L192"/>
      <c r="M192"/>
      <c r="N192"/>
      <c r="O192"/>
      <c r="P192"/>
      <c r="Q192"/>
    </row>
    <row r="193" spans="1:17" ht="14.25" x14ac:dyDescent="0.3">
      <c r="A193" s="1" t="s">
        <v>24</v>
      </c>
      <c r="F193" s="3"/>
      <c r="G193"/>
      <c r="H193"/>
      <c r="I193"/>
      <c r="J193"/>
      <c r="K193"/>
      <c r="L193"/>
      <c r="M193"/>
      <c r="N193"/>
      <c r="O193"/>
      <c r="P193"/>
      <c r="Q193"/>
    </row>
    <row r="194" spans="1:17" ht="13.5" thickBot="1" x14ac:dyDescent="0.25">
      <c r="A194" s="8">
        <v>0</v>
      </c>
    </row>
    <row r="195" spans="1:17" ht="14.25" thickTop="1" thickBot="1" x14ac:dyDescent="0.25">
      <c r="A195" s="8">
        <v>0.01</v>
      </c>
      <c r="F195" s="100" t="s">
        <v>84</v>
      </c>
      <c r="G195" s="7" t="s">
        <v>10</v>
      </c>
      <c r="H195" s="7" t="s">
        <v>11</v>
      </c>
      <c r="I195" s="7" t="s">
        <v>12</v>
      </c>
      <c r="J195" s="7" t="s">
        <v>13</v>
      </c>
      <c r="K195" s="7" t="s">
        <v>15</v>
      </c>
      <c r="L195" s="7" t="s">
        <v>16</v>
      </c>
      <c r="M195" s="7" t="s">
        <v>18</v>
      </c>
      <c r="N195" s="7" t="s">
        <v>85</v>
      </c>
      <c r="O195" s="7" t="s">
        <v>86</v>
      </c>
      <c r="P195" s="7" t="s">
        <v>87</v>
      </c>
      <c r="Q195" s="7" t="s">
        <v>96</v>
      </c>
    </row>
    <row r="196" spans="1:17" ht="14.25" x14ac:dyDescent="0.3">
      <c r="A196" s="8">
        <v>0.02</v>
      </c>
      <c r="F196" s="87" t="s">
        <v>98</v>
      </c>
      <c r="G196" s="67">
        <v>0.1</v>
      </c>
      <c r="H196" s="67">
        <v>0.1</v>
      </c>
      <c r="I196" s="67">
        <v>0.1</v>
      </c>
      <c r="J196" s="67">
        <v>0.2</v>
      </c>
      <c r="K196" s="67">
        <v>0.2</v>
      </c>
      <c r="L196" s="67">
        <v>0.1</v>
      </c>
      <c r="M196" s="67">
        <v>0.1</v>
      </c>
      <c r="N196" s="67">
        <v>0.1</v>
      </c>
      <c r="O196" s="67">
        <v>0.2</v>
      </c>
      <c r="P196" s="67">
        <v>0.1</v>
      </c>
      <c r="Q196" s="89">
        <v>0.2</v>
      </c>
    </row>
    <row r="197" spans="1:17" ht="14.25" x14ac:dyDescent="0.3">
      <c r="A197" s="8">
        <v>0.03</v>
      </c>
      <c r="F197" s="29" t="s">
        <v>43</v>
      </c>
      <c r="G197" s="69">
        <v>0.1</v>
      </c>
      <c r="H197" s="69">
        <v>0.2</v>
      </c>
      <c r="I197" s="69">
        <v>0.2</v>
      </c>
      <c r="J197" s="69">
        <v>0.3</v>
      </c>
      <c r="K197" s="69">
        <v>0.3</v>
      </c>
      <c r="L197" s="69">
        <v>0.1</v>
      </c>
      <c r="M197" s="69">
        <v>0.1</v>
      </c>
      <c r="N197" s="69">
        <v>0.2</v>
      </c>
      <c r="O197" s="69">
        <v>0.3</v>
      </c>
      <c r="P197" s="69">
        <v>0.1</v>
      </c>
      <c r="Q197" s="90">
        <v>0.3</v>
      </c>
    </row>
    <row r="198" spans="1:17" ht="14.25" x14ac:dyDescent="0.3">
      <c r="A198" s="8">
        <v>0.04</v>
      </c>
      <c r="F198" s="29" t="s">
        <v>50</v>
      </c>
      <c r="G198" s="69">
        <v>0.1</v>
      </c>
      <c r="H198" s="69">
        <v>0.3</v>
      </c>
      <c r="I198" s="69">
        <v>0.3</v>
      </c>
      <c r="J198" s="69">
        <v>0.4</v>
      </c>
      <c r="K198" s="69">
        <v>0.4</v>
      </c>
      <c r="L198" s="69">
        <v>0.1</v>
      </c>
      <c r="M198" s="69">
        <v>0.2</v>
      </c>
      <c r="N198" s="69">
        <v>0.3</v>
      </c>
      <c r="O198" s="69">
        <v>0.6</v>
      </c>
      <c r="P198" s="69">
        <v>0.1</v>
      </c>
      <c r="Q198" s="90">
        <v>0.5</v>
      </c>
    </row>
    <row r="199" spans="1:17" ht="15" thickBot="1" x14ac:dyDescent="0.35">
      <c r="A199" s="8">
        <v>0.05</v>
      </c>
      <c r="F199" s="30" t="s">
        <v>49</v>
      </c>
      <c r="G199" s="77">
        <v>0.1</v>
      </c>
      <c r="H199" s="78">
        <v>0.1</v>
      </c>
      <c r="I199" s="78">
        <v>0.1</v>
      </c>
      <c r="J199" s="78">
        <v>0.1</v>
      </c>
      <c r="K199" s="78">
        <v>0.1</v>
      </c>
      <c r="L199" s="78">
        <v>0.1</v>
      </c>
      <c r="M199" s="78">
        <v>0.1</v>
      </c>
      <c r="N199" s="78">
        <v>0.1</v>
      </c>
      <c r="O199" s="78">
        <v>0.1</v>
      </c>
      <c r="P199" s="78">
        <v>0.1</v>
      </c>
      <c r="Q199" s="79">
        <v>0.1</v>
      </c>
    </row>
    <row r="200" spans="1:17" ht="14.25" x14ac:dyDescent="0.3">
      <c r="A200" s="8"/>
      <c r="F200" s="87" t="s">
        <v>95</v>
      </c>
      <c r="G200" s="67">
        <v>0.1</v>
      </c>
      <c r="H200" s="67">
        <v>0.2</v>
      </c>
      <c r="I200" s="67">
        <v>0.2</v>
      </c>
      <c r="J200" s="67">
        <v>0.3</v>
      </c>
      <c r="K200" s="67">
        <v>0.3</v>
      </c>
      <c r="L200" s="67">
        <v>0.1</v>
      </c>
      <c r="M200" s="67">
        <v>0.1</v>
      </c>
      <c r="N200" s="67">
        <v>0.2</v>
      </c>
      <c r="O200" s="67">
        <v>0.4</v>
      </c>
      <c r="P200" s="67">
        <v>0.1</v>
      </c>
      <c r="Q200" s="89">
        <v>0.3</v>
      </c>
    </row>
    <row r="201" spans="1:17" ht="14.25" x14ac:dyDescent="0.3">
      <c r="A201" s="25" t="s">
        <v>142</v>
      </c>
      <c r="F201" s="29" t="s">
        <v>41</v>
      </c>
      <c r="G201" s="69">
        <v>0.2</v>
      </c>
      <c r="H201" s="69">
        <v>0.2</v>
      </c>
      <c r="I201" s="69">
        <v>0.1</v>
      </c>
      <c r="J201" s="69">
        <v>0.2</v>
      </c>
      <c r="K201" s="69">
        <v>0.2</v>
      </c>
      <c r="L201" s="69">
        <v>0.1</v>
      </c>
      <c r="M201" s="69">
        <v>0.1</v>
      </c>
      <c r="N201" s="69">
        <v>0.2</v>
      </c>
      <c r="O201" s="69">
        <v>0.3</v>
      </c>
      <c r="P201" s="69">
        <v>0.1</v>
      </c>
      <c r="Q201" s="90">
        <v>0.2</v>
      </c>
    </row>
    <row r="202" spans="1:17" ht="14.25" x14ac:dyDescent="0.3">
      <c r="A202" s="8">
        <v>0</v>
      </c>
      <c r="F202" s="29" t="s">
        <v>53</v>
      </c>
      <c r="G202" s="69">
        <v>0.3</v>
      </c>
      <c r="H202" s="69">
        <v>0.3</v>
      </c>
      <c r="I202" s="69">
        <v>0.3</v>
      </c>
      <c r="J202" s="69">
        <v>0.4</v>
      </c>
      <c r="K202" s="69">
        <v>0.3</v>
      </c>
      <c r="L202" s="69">
        <v>0.2</v>
      </c>
      <c r="M202" s="69">
        <v>0.2</v>
      </c>
      <c r="N202" s="69">
        <v>0.3</v>
      </c>
      <c r="O202" s="69">
        <v>0.5</v>
      </c>
      <c r="P202" s="69">
        <v>0.2</v>
      </c>
      <c r="Q202" s="90">
        <v>0.5</v>
      </c>
    </row>
    <row r="203" spans="1:17" ht="15" thickBot="1" x14ac:dyDescent="0.35">
      <c r="A203" s="8">
        <v>0.01</v>
      </c>
      <c r="F203" s="30" t="s">
        <v>52</v>
      </c>
      <c r="G203" s="97">
        <v>0.1</v>
      </c>
      <c r="H203" s="97">
        <v>0.1</v>
      </c>
      <c r="I203" s="97">
        <v>0.1</v>
      </c>
      <c r="J203" s="97">
        <v>0.1</v>
      </c>
      <c r="K203" s="97">
        <v>0.1</v>
      </c>
      <c r="L203" s="97">
        <v>0.1</v>
      </c>
      <c r="M203" s="97">
        <v>0.1</v>
      </c>
      <c r="N203" s="97">
        <v>0.1</v>
      </c>
      <c r="O203" s="97">
        <v>0.1</v>
      </c>
      <c r="P203" s="97">
        <v>0.1</v>
      </c>
      <c r="Q203" s="98">
        <v>0.1</v>
      </c>
    </row>
    <row r="204" spans="1:17" ht="14.25" x14ac:dyDescent="0.3">
      <c r="A204" s="8">
        <v>0.02</v>
      </c>
      <c r="F204" s="9"/>
      <c r="G204"/>
      <c r="H204"/>
      <c r="I204"/>
      <c r="J204"/>
      <c r="K204"/>
      <c r="L204"/>
      <c r="M204"/>
      <c r="N204"/>
      <c r="O204"/>
      <c r="P204"/>
      <c r="Q204"/>
    </row>
    <row r="205" spans="1:17" ht="14.25" x14ac:dyDescent="0.3">
      <c r="A205" s="8">
        <v>0.03</v>
      </c>
      <c r="F205" s="3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">
      <c r="A206" s="8">
        <v>0.04</v>
      </c>
    </row>
    <row r="207" spans="1:17" ht="13.5" thickBot="1" x14ac:dyDescent="0.25">
      <c r="A207" s="8">
        <v>0.05</v>
      </c>
    </row>
    <row r="208" spans="1:17" ht="14.25" thickTop="1" thickBot="1" x14ac:dyDescent="0.25">
      <c r="F208" s="88" t="s">
        <v>146</v>
      </c>
      <c r="G208" s="7" t="s">
        <v>10</v>
      </c>
      <c r="H208" s="7" t="s">
        <v>11</v>
      </c>
      <c r="I208" s="7" t="s">
        <v>12</v>
      </c>
      <c r="J208" s="7" t="s">
        <v>13</v>
      </c>
      <c r="K208" s="7" t="s">
        <v>15</v>
      </c>
      <c r="L208" s="7" t="s">
        <v>16</v>
      </c>
      <c r="M208" s="7" t="s">
        <v>18</v>
      </c>
      <c r="N208" s="7" t="s">
        <v>85</v>
      </c>
      <c r="O208" s="7" t="s">
        <v>86</v>
      </c>
      <c r="P208" s="7" t="s">
        <v>87</v>
      </c>
      <c r="Q208" s="7" t="s">
        <v>96</v>
      </c>
    </row>
    <row r="209" spans="6:17" ht="14.25" x14ac:dyDescent="0.3">
      <c r="F209" s="87" t="s">
        <v>97</v>
      </c>
      <c r="G209" s="67">
        <v>0.2</v>
      </c>
      <c r="H209" s="67">
        <v>0.2</v>
      </c>
      <c r="I209" s="67">
        <v>0.2</v>
      </c>
      <c r="J209" s="67">
        <v>0.1</v>
      </c>
      <c r="K209" s="67">
        <v>0.1</v>
      </c>
      <c r="L209" s="67">
        <v>0.4</v>
      </c>
      <c r="M209" s="67">
        <v>0.4</v>
      </c>
      <c r="N209" s="67">
        <v>0.2</v>
      </c>
      <c r="O209" s="67">
        <v>0.1</v>
      </c>
      <c r="P209" s="67">
        <v>0.2</v>
      </c>
      <c r="Q209" s="89">
        <v>0.1</v>
      </c>
    </row>
    <row r="210" spans="6:17" ht="14.25" x14ac:dyDescent="0.3">
      <c r="F210" s="29" t="s">
        <v>43</v>
      </c>
      <c r="G210" s="69">
        <v>0.4</v>
      </c>
      <c r="H210" s="69">
        <v>0.5</v>
      </c>
      <c r="I210" s="69">
        <v>0.5</v>
      </c>
      <c r="J210" s="69">
        <v>0.2</v>
      </c>
      <c r="K210" s="69">
        <v>0.2</v>
      </c>
      <c r="L210" s="69">
        <v>0.6</v>
      </c>
      <c r="M210" s="69">
        <v>0.6</v>
      </c>
      <c r="N210" s="69">
        <v>0.3</v>
      </c>
      <c r="O210" s="69">
        <v>0.2</v>
      </c>
      <c r="P210" s="69">
        <v>0.5</v>
      </c>
      <c r="Q210" s="90">
        <v>0.2</v>
      </c>
    </row>
    <row r="211" spans="6:17" ht="14.25" x14ac:dyDescent="0.3">
      <c r="F211" s="29" t="s">
        <v>49</v>
      </c>
      <c r="G211" s="69">
        <v>0.4</v>
      </c>
      <c r="H211" s="69">
        <v>0.5</v>
      </c>
      <c r="I211" s="69">
        <v>0.3</v>
      </c>
      <c r="J211" s="69">
        <v>0.2</v>
      </c>
      <c r="K211" s="69">
        <v>0.2</v>
      </c>
      <c r="L211" s="69">
        <v>0.6</v>
      </c>
      <c r="M211" s="69">
        <v>0.6</v>
      </c>
      <c r="N211" s="69">
        <v>0.3</v>
      </c>
      <c r="O211" s="69">
        <v>0.2</v>
      </c>
      <c r="P211" s="69">
        <v>0.5</v>
      </c>
      <c r="Q211" s="90">
        <v>0.2</v>
      </c>
    </row>
    <row r="212" spans="6:17" ht="15" thickBot="1" x14ac:dyDescent="0.35">
      <c r="F212" s="30" t="s">
        <v>50</v>
      </c>
      <c r="G212" s="77">
        <v>0.1</v>
      </c>
      <c r="H212" s="78">
        <v>0.1</v>
      </c>
      <c r="I212" s="78">
        <v>0.1</v>
      </c>
      <c r="J212" s="78">
        <v>0.1</v>
      </c>
      <c r="K212" s="78">
        <v>0.1</v>
      </c>
      <c r="L212" s="78">
        <v>0.1</v>
      </c>
      <c r="M212" s="78">
        <v>0.1</v>
      </c>
      <c r="N212" s="78">
        <v>0.1</v>
      </c>
      <c r="O212" s="78">
        <v>0.1</v>
      </c>
      <c r="P212" s="78">
        <v>0.1</v>
      </c>
      <c r="Q212" s="79">
        <v>0.1</v>
      </c>
    </row>
    <row r="213" spans="6:17" ht="14.25" x14ac:dyDescent="0.3">
      <c r="F213" s="87" t="s">
        <v>45</v>
      </c>
      <c r="G213" s="67">
        <v>0.2</v>
      </c>
      <c r="H213" s="67">
        <v>0.3</v>
      </c>
      <c r="I213" s="67">
        <v>0.3</v>
      </c>
      <c r="J213" s="67">
        <v>0.2</v>
      </c>
      <c r="K213" s="67">
        <v>0.2</v>
      </c>
      <c r="L213" s="67">
        <v>0.4</v>
      </c>
      <c r="M213" s="67">
        <v>0.5</v>
      </c>
      <c r="N213" s="67">
        <v>0.4</v>
      </c>
      <c r="O213" s="67">
        <v>0.2</v>
      </c>
      <c r="P213" s="67">
        <v>0.5</v>
      </c>
      <c r="Q213" s="89">
        <v>0.2</v>
      </c>
    </row>
    <row r="214" spans="6:17" ht="14.25" x14ac:dyDescent="0.3">
      <c r="F214" s="29" t="s">
        <v>41</v>
      </c>
      <c r="G214" s="69">
        <v>0.3</v>
      </c>
      <c r="H214" s="69">
        <v>0.3</v>
      </c>
      <c r="I214" s="69">
        <v>0.3</v>
      </c>
      <c r="J214" s="69">
        <v>0.2</v>
      </c>
      <c r="K214" s="69">
        <v>0.2</v>
      </c>
      <c r="L214" s="69">
        <v>0.4</v>
      </c>
      <c r="M214" s="69">
        <v>0.4</v>
      </c>
      <c r="N214" s="69">
        <v>0.3</v>
      </c>
      <c r="O214" s="69">
        <v>0.2</v>
      </c>
      <c r="P214" s="69">
        <v>0.4</v>
      </c>
      <c r="Q214" s="90">
        <v>0.2</v>
      </c>
    </row>
    <row r="215" spans="6:17" ht="14.25" x14ac:dyDescent="0.3">
      <c r="F215" s="29" t="s">
        <v>52</v>
      </c>
      <c r="G215" s="69">
        <v>0.2</v>
      </c>
      <c r="H215" s="69">
        <v>0.2</v>
      </c>
      <c r="I215" s="69">
        <v>0.1</v>
      </c>
      <c r="J215" s="69">
        <v>0.1</v>
      </c>
      <c r="K215" s="69">
        <v>0.1</v>
      </c>
      <c r="L215" s="69">
        <v>0.2</v>
      </c>
      <c r="M215" s="69">
        <v>0.2</v>
      </c>
      <c r="N215" s="69">
        <v>0.2</v>
      </c>
      <c r="O215" s="69">
        <v>0.1</v>
      </c>
      <c r="P215" s="69">
        <v>0.3</v>
      </c>
      <c r="Q215" s="90">
        <v>0.1</v>
      </c>
    </row>
    <row r="216" spans="6:17" ht="15" thickBot="1" x14ac:dyDescent="0.35">
      <c r="F216" s="30" t="s">
        <v>53</v>
      </c>
      <c r="G216" s="97">
        <v>0.1</v>
      </c>
      <c r="H216" s="97">
        <v>0.1</v>
      </c>
      <c r="I216" s="97">
        <v>0.1</v>
      </c>
      <c r="J216" s="97">
        <v>0.1</v>
      </c>
      <c r="K216" s="97">
        <v>0.1</v>
      </c>
      <c r="L216" s="97">
        <v>0.1</v>
      </c>
      <c r="M216" s="97">
        <v>0.1</v>
      </c>
      <c r="N216" s="97">
        <v>0.1</v>
      </c>
      <c r="O216" s="97">
        <v>0.1</v>
      </c>
      <c r="P216" s="97">
        <v>0.1</v>
      </c>
      <c r="Q216" s="98">
        <v>0.1</v>
      </c>
    </row>
    <row r="217" spans="6:17" ht="14.25" x14ac:dyDescent="0.3">
      <c r="F217" s="9"/>
      <c r="G217"/>
      <c r="H217"/>
      <c r="I217"/>
      <c r="J217"/>
      <c r="K217"/>
      <c r="L217"/>
      <c r="M217"/>
      <c r="N217"/>
      <c r="O217"/>
      <c r="P217"/>
      <c r="Q217"/>
    </row>
    <row r="218" spans="6:17" ht="14.25" x14ac:dyDescent="0.3">
      <c r="F218" s="3"/>
      <c r="G218"/>
      <c r="H218"/>
      <c r="I218"/>
      <c r="J218"/>
      <c r="K218"/>
      <c r="L218"/>
      <c r="M218"/>
      <c r="N218"/>
      <c r="O218"/>
      <c r="P218"/>
      <c r="Q218"/>
    </row>
    <row r="221" spans="6:17" ht="13.5" thickBot="1" x14ac:dyDescent="0.25"/>
    <row r="222" spans="6:17" ht="14.25" thickTop="1" thickBot="1" x14ac:dyDescent="0.25">
      <c r="F222" s="96" t="s">
        <v>147</v>
      </c>
      <c r="G222" s="7" t="s">
        <v>10</v>
      </c>
      <c r="H222" s="7" t="s">
        <v>11</v>
      </c>
      <c r="I222" s="7" t="s">
        <v>12</v>
      </c>
      <c r="J222" s="7" t="s">
        <v>13</v>
      </c>
      <c r="K222" s="7" t="s">
        <v>15</v>
      </c>
      <c r="L222" s="7" t="s">
        <v>16</v>
      </c>
      <c r="M222" s="7" t="s">
        <v>18</v>
      </c>
      <c r="N222" s="7" t="s">
        <v>85</v>
      </c>
      <c r="O222" s="7" t="s">
        <v>86</v>
      </c>
      <c r="P222" s="7" t="s">
        <v>87</v>
      </c>
      <c r="Q222" s="7" t="s">
        <v>96</v>
      </c>
    </row>
    <row r="223" spans="6:17" ht="14.25" x14ac:dyDescent="0.3">
      <c r="F223" s="87" t="s">
        <v>98</v>
      </c>
      <c r="G223" s="67">
        <v>0.1</v>
      </c>
      <c r="H223" s="67">
        <v>0.2</v>
      </c>
      <c r="I223" s="67">
        <v>0.2</v>
      </c>
      <c r="J223" s="67">
        <v>0.1</v>
      </c>
      <c r="K223" s="67">
        <v>0.1</v>
      </c>
      <c r="L223" s="67">
        <v>0.4</v>
      </c>
      <c r="M223" s="67">
        <v>0.4</v>
      </c>
      <c r="N223" s="67">
        <v>0.2</v>
      </c>
      <c r="O223" s="67">
        <v>0.1</v>
      </c>
      <c r="P223" s="67">
        <v>0.4</v>
      </c>
      <c r="Q223" s="89">
        <v>0.1</v>
      </c>
    </row>
    <row r="224" spans="6:17" ht="14.25" x14ac:dyDescent="0.3">
      <c r="F224" s="29" t="s">
        <v>43</v>
      </c>
      <c r="G224" s="69">
        <v>0.4</v>
      </c>
      <c r="H224" s="69">
        <v>0.3</v>
      </c>
      <c r="I224" s="69">
        <v>0.3</v>
      </c>
      <c r="J224" s="69">
        <v>0.2</v>
      </c>
      <c r="K224" s="69">
        <v>0.2</v>
      </c>
      <c r="L224" s="69">
        <v>0.5</v>
      </c>
      <c r="M224" s="69">
        <v>0.6</v>
      </c>
      <c r="N224" s="69">
        <v>0.3</v>
      </c>
      <c r="O224" s="69">
        <v>0.1</v>
      </c>
      <c r="P224" s="69">
        <v>0.6</v>
      </c>
      <c r="Q224" s="90">
        <v>0.1</v>
      </c>
    </row>
    <row r="225" spans="6:17" ht="14.25" x14ac:dyDescent="0.3">
      <c r="F225" s="29" t="s">
        <v>50</v>
      </c>
      <c r="G225" s="69">
        <v>0.2</v>
      </c>
      <c r="H225" s="69">
        <v>0.2</v>
      </c>
      <c r="I225" s="69">
        <v>0.2</v>
      </c>
      <c r="J225" s="69">
        <v>0.2</v>
      </c>
      <c r="K225" s="69">
        <v>0.2</v>
      </c>
      <c r="L225" s="69">
        <v>0.3</v>
      </c>
      <c r="M225" s="69">
        <v>0.3</v>
      </c>
      <c r="N225" s="69">
        <v>0.3</v>
      </c>
      <c r="O225" s="69">
        <v>0.2</v>
      </c>
      <c r="P225" s="69">
        <v>0.3</v>
      </c>
      <c r="Q225" s="90">
        <v>0.2</v>
      </c>
    </row>
    <row r="226" spans="6:17" ht="15" thickBot="1" x14ac:dyDescent="0.35">
      <c r="F226" s="30" t="s">
        <v>49</v>
      </c>
      <c r="G226" s="77">
        <v>0.1</v>
      </c>
      <c r="H226" s="78">
        <v>0.1</v>
      </c>
      <c r="I226" s="78">
        <v>0.1</v>
      </c>
      <c r="J226" s="78">
        <v>0.1</v>
      </c>
      <c r="K226" s="78">
        <v>0.1</v>
      </c>
      <c r="L226" s="78">
        <v>0.1</v>
      </c>
      <c r="M226" s="78">
        <v>0.1</v>
      </c>
      <c r="N226" s="78">
        <v>0.1</v>
      </c>
      <c r="O226" s="78">
        <v>0.1</v>
      </c>
      <c r="P226" s="78">
        <v>0.1</v>
      </c>
      <c r="Q226" s="79">
        <v>0.1</v>
      </c>
    </row>
    <row r="227" spans="6:17" ht="14.25" x14ac:dyDescent="0.3">
      <c r="F227" s="87" t="s">
        <v>95</v>
      </c>
      <c r="G227" s="67">
        <v>0.2</v>
      </c>
      <c r="H227" s="67">
        <v>0.3</v>
      </c>
      <c r="I227" s="67">
        <v>0.3</v>
      </c>
      <c r="J227" s="67">
        <v>0.2</v>
      </c>
      <c r="K227" s="67">
        <v>0.2</v>
      </c>
      <c r="L227" s="67">
        <v>0.3</v>
      </c>
      <c r="M227" s="67">
        <v>0.4</v>
      </c>
      <c r="N227" s="67">
        <v>0.3</v>
      </c>
      <c r="O227" s="67">
        <v>0.2</v>
      </c>
      <c r="P227" s="67">
        <v>0.4</v>
      </c>
      <c r="Q227" s="89">
        <v>0.1</v>
      </c>
    </row>
    <row r="228" spans="6:17" ht="14.25" x14ac:dyDescent="0.3">
      <c r="F228" s="29" t="s">
        <v>41</v>
      </c>
      <c r="G228" s="69">
        <v>0.3</v>
      </c>
      <c r="H228" s="69">
        <v>0.3</v>
      </c>
      <c r="I228" s="69">
        <v>0.3</v>
      </c>
      <c r="J228" s="69">
        <v>0.2</v>
      </c>
      <c r="K228" s="69">
        <v>0.2</v>
      </c>
      <c r="L228" s="69">
        <v>0.4</v>
      </c>
      <c r="M228" s="69">
        <v>0.5</v>
      </c>
      <c r="N228" s="69">
        <v>0.3</v>
      </c>
      <c r="O228" s="69">
        <v>0.2</v>
      </c>
      <c r="P228" s="69">
        <v>0.5</v>
      </c>
      <c r="Q228" s="90">
        <v>0.2</v>
      </c>
    </row>
    <row r="229" spans="6:17" ht="14.25" x14ac:dyDescent="0.3">
      <c r="F229" s="29" t="s">
        <v>53</v>
      </c>
      <c r="G229" s="69">
        <v>0.2</v>
      </c>
      <c r="H229" s="69">
        <v>0.2</v>
      </c>
      <c r="I229" s="69">
        <v>0.2</v>
      </c>
      <c r="J229" s="69">
        <v>0.1</v>
      </c>
      <c r="K229" s="69">
        <v>0.1</v>
      </c>
      <c r="L229" s="69">
        <v>0.2</v>
      </c>
      <c r="M229" s="69">
        <v>0.3</v>
      </c>
      <c r="N229" s="69">
        <v>0.2</v>
      </c>
      <c r="O229" s="69">
        <v>0.2</v>
      </c>
      <c r="P229" s="69">
        <v>0.3</v>
      </c>
      <c r="Q229" s="90">
        <v>0.2</v>
      </c>
    </row>
    <row r="230" spans="6:17" ht="15" thickBot="1" x14ac:dyDescent="0.35">
      <c r="F230" s="30" t="s">
        <v>52</v>
      </c>
      <c r="G230" s="97">
        <v>0.1</v>
      </c>
      <c r="H230" s="97">
        <v>0.1</v>
      </c>
      <c r="I230" s="97">
        <v>0.1</v>
      </c>
      <c r="J230" s="97">
        <v>0.1</v>
      </c>
      <c r="K230" s="97">
        <v>0.1</v>
      </c>
      <c r="L230" s="97">
        <v>0.1</v>
      </c>
      <c r="M230" s="97">
        <v>0.1</v>
      </c>
      <c r="N230" s="97">
        <v>0.1</v>
      </c>
      <c r="O230" s="97">
        <v>0.1</v>
      </c>
      <c r="P230" s="97">
        <v>0.1</v>
      </c>
      <c r="Q230" s="98">
        <v>0.1</v>
      </c>
    </row>
    <row r="231" spans="6:17" ht="14.25" x14ac:dyDescent="0.3">
      <c r="F231" s="9"/>
      <c r="G231"/>
      <c r="H231"/>
      <c r="I231"/>
      <c r="J231"/>
      <c r="K231"/>
      <c r="L231"/>
      <c r="M231"/>
      <c r="N231"/>
      <c r="O231"/>
      <c r="P231"/>
      <c r="Q231"/>
    </row>
    <row r="232" spans="6:17" ht="14.25" x14ac:dyDescent="0.3">
      <c r="F232" s="3"/>
      <c r="G232"/>
      <c r="H232"/>
      <c r="I232"/>
      <c r="J232"/>
      <c r="K232"/>
      <c r="L232"/>
      <c r="M232"/>
      <c r="N232"/>
      <c r="O232"/>
      <c r="P232"/>
      <c r="Q232"/>
    </row>
    <row r="235" spans="6:17" ht="13.5" thickBot="1" x14ac:dyDescent="0.25"/>
    <row r="236" spans="6:17" ht="14.25" thickTop="1" thickBot="1" x14ac:dyDescent="0.25">
      <c r="F236" s="99" t="s">
        <v>56</v>
      </c>
      <c r="G236" s="101" t="s">
        <v>10</v>
      </c>
      <c r="H236" s="101" t="s">
        <v>11</v>
      </c>
      <c r="I236" s="101" t="s">
        <v>12</v>
      </c>
      <c r="J236" s="101" t="s">
        <v>13</v>
      </c>
      <c r="K236" s="101" t="s">
        <v>15</v>
      </c>
      <c r="L236" s="101" t="s">
        <v>16</v>
      </c>
      <c r="M236" s="101" t="s">
        <v>18</v>
      </c>
      <c r="N236" s="101" t="s">
        <v>85</v>
      </c>
      <c r="O236" s="101" t="s">
        <v>86</v>
      </c>
      <c r="P236" s="101" t="s">
        <v>87</v>
      </c>
      <c r="Q236" s="101" t="s">
        <v>96</v>
      </c>
    </row>
    <row r="237" spans="6:17" ht="14.25" x14ac:dyDescent="0.3">
      <c r="F237" s="87" t="s">
        <v>97</v>
      </c>
      <c r="G237" s="102">
        <v>0.1</v>
      </c>
      <c r="H237" s="102">
        <v>0.1</v>
      </c>
      <c r="I237" s="102">
        <v>0.1</v>
      </c>
      <c r="J237" s="102">
        <v>0.2</v>
      </c>
      <c r="K237" s="102">
        <v>0.1</v>
      </c>
      <c r="L237" s="102">
        <v>0.1</v>
      </c>
      <c r="M237" s="102">
        <v>0.1</v>
      </c>
      <c r="N237" s="102">
        <v>0.1</v>
      </c>
      <c r="O237" s="102">
        <v>0.2</v>
      </c>
      <c r="P237" s="102">
        <v>0.1</v>
      </c>
      <c r="Q237" s="103">
        <v>0.2</v>
      </c>
    </row>
    <row r="238" spans="6:17" ht="14.25" x14ac:dyDescent="0.3">
      <c r="F238" s="29" t="s">
        <v>43</v>
      </c>
      <c r="G238" s="104">
        <v>0.1</v>
      </c>
      <c r="H238" s="104">
        <v>0.1</v>
      </c>
      <c r="I238" s="104">
        <v>0.1</v>
      </c>
      <c r="J238" s="104">
        <v>0.2</v>
      </c>
      <c r="K238" s="104">
        <v>0.1</v>
      </c>
      <c r="L238" s="104">
        <v>0.1</v>
      </c>
      <c r="M238" s="104">
        <v>0.1</v>
      </c>
      <c r="N238" s="104">
        <v>0.1</v>
      </c>
      <c r="O238" s="104">
        <v>0.1</v>
      </c>
      <c r="P238" s="104">
        <v>0.1</v>
      </c>
      <c r="Q238" s="105">
        <v>0.2</v>
      </c>
    </row>
    <row r="239" spans="6:17" ht="14.25" x14ac:dyDescent="0.3">
      <c r="F239" s="29" t="s">
        <v>49</v>
      </c>
      <c r="G239" s="104">
        <v>0.2</v>
      </c>
      <c r="H239" s="104">
        <v>0.2</v>
      </c>
      <c r="I239" s="104">
        <v>0.2</v>
      </c>
      <c r="J239" s="104">
        <v>0.2</v>
      </c>
      <c r="K239" s="104">
        <v>0.2</v>
      </c>
      <c r="L239" s="104">
        <v>0.2</v>
      </c>
      <c r="M239" s="104">
        <v>0.2</v>
      </c>
      <c r="N239" s="104">
        <v>0.2</v>
      </c>
      <c r="O239" s="104">
        <v>0.2</v>
      </c>
      <c r="P239" s="104">
        <v>0.1</v>
      </c>
      <c r="Q239" s="105">
        <v>0.2</v>
      </c>
    </row>
    <row r="240" spans="6:17" ht="15" thickBot="1" x14ac:dyDescent="0.35">
      <c r="F240" s="30" t="s">
        <v>50</v>
      </c>
      <c r="G240" s="106">
        <v>0.1</v>
      </c>
      <c r="H240" s="107">
        <v>0.1</v>
      </c>
      <c r="I240" s="107">
        <v>0.1</v>
      </c>
      <c r="J240" s="107">
        <v>0.1</v>
      </c>
      <c r="K240" s="107">
        <v>0.1</v>
      </c>
      <c r="L240" s="107">
        <v>0.1</v>
      </c>
      <c r="M240" s="107">
        <v>0.1</v>
      </c>
      <c r="N240" s="107">
        <v>0.1</v>
      </c>
      <c r="O240" s="107">
        <v>0.1</v>
      </c>
      <c r="P240" s="107">
        <v>0.1</v>
      </c>
      <c r="Q240" s="108">
        <v>0.1</v>
      </c>
    </row>
    <row r="241" spans="6:17" ht="14.25" x14ac:dyDescent="0.3">
      <c r="F241" s="87" t="s">
        <v>45</v>
      </c>
      <c r="G241" s="102">
        <v>0.1</v>
      </c>
      <c r="H241" s="102">
        <v>0.1</v>
      </c>
      <c r="I241" s="102">
        <v>0.1</v>
      </c>
      <c r="J241" s="102">
        <v>0.2</v>
      </c>
      <c r="K241" s="102">
        <v>0.2</v>
      </c>
      <c r="L241" s="102">
        <v>0.1</v>
      </c>
      <c r="M241" s="102">
        <v>0.1</v>
      </c>
      <c r="N241" s="102">
        <v>0.1</v>
      </c>
      <c r="O241" s="102">
        <v>0.2</v>
      </c>
      <c r="P241" s="102">
        <v>0.1</v>
      </c>
      <c r="Q241" s="103">
        <v>0.2</v>
      </c>
    </row>
    <row r="242" spans="6:17" ht="14.25" x14ac:dyDescent="0.3">
      <c r="F242" s="29" t="s">
        <v>41</v>
      </c>
      <c r="G242" s="104">
        <v>0.1</v>
      </c>
      <c r="H242" s="104">
        <v>0.1</v>
      </c>
      <c r="I242" s="104">
        <v>0.1</v>
      </c>
      <c r="J242" s="104">
        <v>0.2</v>
      </c>
      <c r="K242" s="104">
        <v>0.2</v>
      </c>
      <c r="L242" s="104">
        <v>0.1</v>
      </c>
      <c r="M242" s="104">
        <v>0.1</v>
      </c>
      <c r="N242" s="104">
        <v>0.1</v>
      </c>
      <c r="O242" s="104">
        <v>0.2</v>
      </c>
      <c r="P242" s="104">
        <v>0.1</v>
      </c>
      <c r="Q242" s="105">
        <v>0.2</v>
      </c>
    </row>
    <row r="243" spans="6:17" ht="14.25" x14ac:dyDescent="0.3">
      <c r="F243" s="29" t="s">
        <v>52</v>
      </c>
      <c r="G243" s="104">
        <v>0.1</v>
      </c>
      <c r="H243" s="104">
        <v>0.2</v>
      </c>
      <c r="I243" s="104">
        <v>0.2</v>
      </c>
      <c r="J243" s="104">
        <v>0.3</v>
      </c>
      <c r="K243" s="104">
        <v>0.3</v>
      </c>
      <c r="L243" s="104">
        <v>0.1</v>
      </c>
      <c r="M243" s="104">
        <v>0.1</v>
      </c>
      <c r="N243" s="104">
        <v>0.2</v>
      </c>
      <c r="O243" s="104">
        <v>0.3</v>
      </c>
      <c r="P243" s="104">
        <v>0.1</v>
      </c>
      <c r="Q243" s="105">
        <v>0.2</v>
      </c>
    </row>
    <row r="244" spans="6:17" ht="15" thickBot="1" x14ac:dyDescent="0.35">
      <c r="F244" s="30" t="s">
        <v>53</v>
      </c>
      <c r="G244" s="109">
        <v>0.1</v>
      </c>
      <c r="H244" s="109">
        <v>0.1</v>
      </c>
      <c r="I244" s="109">
        <v>0.1</v>
      </c>
      <c r="J244" s="109">
        <v>0.1</v>
      </c>
      <c r="K244" s="109">
        <v>0.1</v>
      </c>
      <c r="L244" s="109">
        <v>0.1</v>
      </c>
      <c r="M244" s="109">
        <v>0.1</v>
      </c>
      <c r="N244" s="109">
        <v>0.1</v>
      </c>
      <c r="O244" s="109">
        <v>0.1</v>
      </c>
      <c r="P244" s="109">
        <v>0.1</v>
      </c>
      <c r="Q244" s="110">
        <v>0.1</v>
      </c>
    </row>
    <row r="245" spans="6:17" ht="14.25" x14ac:dyDescent="0.3">
      <c r="F245" s="9"/>
      <c r="G245"/>
      <c r="H245"/>
      <c r="I245"/>
      <c r="J245"/>
      <c r="K245"/>
      <c r="L245"/>
      <c r="M245"/>
      <c r="N245"/>
      <c r="O245"/>
      <c r="P245"/>
      <c r="Q245"/>
    </row>
    <row r="246" spans="6:17" ht="14.25" x14ac:dyDescent="0.3">
      <c r="F246" s="3"/>
      <c r="G246"/>
      <c r="H246"/>
      <c r="I246"/>
      <c r="J246"/>
      <c r="K246"/>
      <c r="L246"/>
      <c r="M246"/>
      <c r="N246"/>
      <c r="O246"/>
      <c r="P246"/>
      <c r="Q246"/>
    </row>
    <row r="250" spans="6:17" ht="13.5" thickBot="1" x14ac:dyDescent="0.25"/>
    <row r="251" spans="6:17" ht="14.25" thickTop="1" thickBot="1" x14ac:dyDescent="0.25">
      <c r="F251" s="111" t="s">
        <v>148</v>
      </c>
      <c r="G251" s="7" t="s">
        <v>10</v>
      </c>
      <c r="H251" s="7" t="s">
        <v>11</v>
      </c>
      <c r="I251" s="7" t="s">
        <v>12</v>
      </c>
      <c r="J251" s="7" t="s">
        <v>13</v>
      </c>
      <c r="K251" s="7" t="s">
        <v>15</v>
      </c>
      <c r="L251" s="7" t="s">
        <v>85</v>
      </c>
      <c r="M251" s="7" t="s">
        <v>86</v>
      </c>
      <c r="N251" s="7" t="s">
        <v>96</v>
      </c>
    </row>
    <row r="252" spans="6:17" ht="15" thickTop="1" x14ac:dyDescent="0.3">
      <c r="F252" s="3"/>
      <c r="G252" s="152"/>
      <c r="H252" s="152"/>
      <c r="I252" s="152"/>
      <c r="J252" s="152"/>
      <c r="K252" s="152"/>
      <c r="L252" s="152"/>
      <c r="M252" s="152"/>
      <c r="N252" s="152"/>
    </row>
    <row r="253" spans="6:17" ht="14.25" x14ac:dyDescent="0.3">
      <c r="F253" s="3" t="s">
        <v>48</v>
      </c>
      <c r="G253" s="152"/>
      <c r="H253" s="152"/>
      <c r="I253" s="152"/>
      <c r="J253" s="152"/>
      <c r="K253" s="152"/>
      <c r="L253" s="152"/>
      <c r="M253" s="152"/>
      <c r="N253" s="152"/>
    </row>
    <row r="254" spans="6:17" ht="14.25" x14ac:dyDescent="0.3">
      <c r="F254" s="3" t="s">
        <v>77</v>
      </c>
      <c r="G254" s="152"/>
      <c r="H254" s="152"/>
      <c r="I254" s="152"/>
      <c r="J254" s="152"/>
      <c r="K254" s="152"/>
      <c r="L254" s="152"/>
      <c r="M254" s="152"/>
      <c r="N254" s="152"/>
    </row>
    <row r="255" spans="6:17" ht="14.25" x14ac:dyDescent="0.3">
      <c r="F255" s="3" t="s">
        <v>78</v>
      </c>
      <c r="G255" s="152"/>
      <c r="H255" s="152"/>
      <c r="I255" s="152"/>
      <c r="J255" s="152"/>
      <c r="K255" s="152"/>
      <c r="L255" s="152"/>
      <c r="M255" s="152"/>
      <c r="N255" s="152"/>
    </row>
    <row r="256" spans="6:17" ht="14.25" x14ac:dyDescent="0.3">
      <c r="F256" s="3"/>
      <c r="G256" s="152"/>
      <c r="H256" s="152"/>
      <c r="I256" s="152"/>
      <c r="J256" s="152"/>
      <c r="K256" s="152"/>
      <c r="L256" s="152"/>
      <c r="M256" s="152"/>
      <c r="N256" s="152"/>
    </row>
    <row r="257" spans="6:17" ht="14.25" x14ac:dyDescent="0.3">
      <c r="F257" s="3" t="s">
        <v>51</v>
      </c>
      <c r="G257" s="152"/>
      <c r="H257" s="152"/>
      <c r="I257" s="152"/>
      <c r="J257" s="152"/>
      <c r="K257" s="152"/>
      <c r="L257" s="152"/>
      <c r="M257" s="152"/>
      <c r="N257" s="152"/>
    </row>
    <row r="258" spans="6:17" ht="14.25" x14ac:dyDescent="0.3">
      <c r="F258" s="3" t="s">
        <v>79</v>
      </c>
      <c r="G258" s="152"/>
      <c r="H258" s="152"/>
      <c r="I258" s="152"/>
      <c r="J258" s="152"/>
      <c r="K258" s="152"/>
      <c r="L258" s="152"/>
      <c r="M258" s="152"/>
      <c r="N258" s="152"/>
    </row>
    <row r="259" spans="6:17" ht="14.25" x14ac:dyDescent="0.3">
      <c r="F259" s="3" t="s">
        <v>80</v>
      </c>
      <c r="G259" s="152"/>
      <c r="H259" s="152"/>
      <c r="I259" s="152"/>
      <c r="J259" s="152"/>
      <c r="K259" s="152"/>
      <c r="L259" s="152"/>
      <c r="M259" s="152"/>
      <c r="N259" s="152"/>
    </row>
    <row r="261" spans="6:17" ht="13.5" thickBot="1" x14ac:dyDescent="0.25"/>
    <row r="262" spans="6:17" ht="14.25" thickTop="1" thickBot="1" x14ac:dyDescent="0.25">
      <c r="F262" s="96" t="s">
        <v>92</v>
      </c>
      <c r="G262" s="7" t="s">
        <v>10</v>
      </c>
      <c r="H262" s="7" t="s">
        <v>11</v>
      </c>
      <c r="I262" s="7" t="s">
        <v>12</v>
      </c>
      <c r="J262" s="7" t="s">
        <v>13</v>
      </c>
      <c r="K262" s="7" t="s">
        <v>15</v>
      </c>
      <c r="L262" s="7" t="s">
        <v>16</v>
      </c>
      <c r="M262" s="7" t="s">
        <v>18</v>
      </c>
      <c r="N262" s="7" t="s">
        <v>85</v>
      </c>
      <c r="O262" s="7" t="s">
        <v>86</v>
      </c>
      <c r="P262" s="7" t="s">
        <v>87</v>
      </c>
      <c r="Q262" s="7" t="s">
        <v>96</v>
      </c>
    </row>
    <row r="263" spans="6:17" ht="14.25" x14ac:dyDescent="0.3">
      <c r="F263" s="87" t="s">
        <v>98</v>
      </c>
      <c r="G263" s="67">
        <v>0.1</v>
      </c>
      <c r="H263" s="67">
        <v>0.1</v>
      </c>
      <c r="I263" s="67">
        <v>0.1</v>
      </c>
      <c r="J263" s="67">
        <v>0.1</v>
      </c>
      <c r="K263" s="67">
        <v>0.1</v>
      </c>
      <c r="L263" s="67">
        <v>0.1</v>
      </c>
      <c r="M263" s="67">
        <v>0.1</v>
      </c>
      <c r="N263" s="67">
        <v>0.1</v>
      </c>
      <c r="O263" s="67">
        <v>0.1</v>
      </c>
      <c r="P263" s="67">
        <v>0.1</v>
      </c>
      <c r="Q263" s="89">
        <v>0.1</v>
      </c>
    </row>
    <row r="264" spans="6:17" ht="14.25" x14ac:dyDescent="0.3">
      <c r="F264" s="29" t="s">
        <v>43</v>
      </c>
      <c r="G264" s="69">
        <v>0.1</v>
      </c>
      <c r="H264" s="69">
        <v>0.1</v>
      </c>
      <c r="I264" s="69">
        <v>0.1</v>
      </c>
      <c r="J264" s="69">
        <v>0.2</v>
      </c>
      <c r="K264" s="69">
        <v>0.1</v>
      </c>
      <c r="L264" s="69">
        <v>0.1</v>
      </c>
      <c r="M264" s="69">
        <v>0.1</v>
      </c>
      <c r="N264" s="69">
        <v>0.2</v>
      </c>
      <c r="O264" s="69">
        <v>0.2</v>
      </c>
      <c r="P264" s="69">
        <v>0.1</v>
      </c>
      <c r="Q264" s="90">
        <v>0.2</v>
      </c>
    </row>
    <row r="265" spans="6:17" ht="14.25" x14ac:dyDescent="0.3">
      <c r="F265" s="29" t="s">
        <v>50</v>
      </c>
      <c r="G265" s="69">
        <v>0.1</v>
      </c>
      <c r="H265" s="69">
        <v>0.1</v>
      </c>
      <c r="I265" s="69">
        <v>0.1</v>
      </c>
      <c r="J265" s="69">
        <v>0.1</v>
      </c>
      <c r="K265" s="69">
        <v>0.1</v>
      </c>
      <c r="L265" s="69">
        <v>0.1</v>
      </c>
      <c r="M265" s="69">
        <v>0.1</v>
      </c>
      <c r="N265" s="69">
        <v>0.1</v>
      </c>
      <c r="O265" s="69">
        <v>0.2</v>
      </c>
      <c r="P265" s="69">
        <v>0.1</v>
      </c>
      <c r="Q265" s="90">
        <v>0.2</v>
      </c>
    </row>
    <row r="266" spans="6:17" ht="15" thickBot="1" x14ac:dyDescent="0.35">
      <c r="F266" s="30" t="s">
        <v>49</v>
      </c>
      <c r="G266" s="77">
        <v>0.1</v>
      </c>
      <c r="H266" s="78">
        <v>0.1</v>
      </c>
      <c r="I266" s="78">
        <v>0.1</v>
      </c>
      <c r="J266" s="78">
        <v>0.1</v>
      </c>
      <c r="K266" s="78">
        <v>0.1</v>
      </c>
      <c r="L266" s="78">
        <v>0.1</v>
      </c>
      <c r="M266" s="78">
        <v>0.1</v>
      </c>
      <c r="N266" s="78">
        <v>0.1</v>
      </c>
      <c r="O266" s="78">
        <v>0.1</v>
      </c>
      <c r="P266" s="78">
        <v>0.1</v>
      </c>
      <c r="Q266" s="79">
        <v>0.1</v>
      </c>
    </row>
    <row r="267" spans="6:17" ht="14.25" x14ac:dyDescent="0.3">
      <c r="F267" s="87" t="s">
        <v>95</v>
      </c>
      <c r="G267" s="67">
        <v>0.2</v>
      </c>
      <c r="H267" s="67">
        <v>0.1</v>
      </c>
      <c r="I267" s="67">
        <v>0.1</v>
      </c>
      <c r="J267" s="67">
        <v>0.2</v>
      </c>
      <c r="K267" s="67">
        <v>0.1</v>
      </c>
      <c r="L267" s="67">
        <v>0.1</v>
      </c>
      <c r="M267" s="67">
        <v>0.1</v>
      </c>
      <c r="N267" s="67">
        <v>0.1</v>
      </c>
      <c r="O267" s="67">
        <v>0.2</v>
      </c>
      <c r="P267" s="67">
        <v>0.1</v>
      </c>
      <c r="Q267" s="89">
        <v>0.2</v>
      </c>
    </row>
    <row r="268" spans="6:17" ht="14.25" x14ac:dyDescent="0.3">
      <c r="F268" s="29" t="s">
        <v>41</v>
      </c>
      <c r="G268" s="69">
        <v>0.1</v>
      </c>
      <c r="H268" s="69">
        <v>0.1</v>
      </c>
      <c r="I268" s="69">
        <v>0.2</v>
      </c>
      <c r="J268" s="69">
        <v>0.2</v>
      </c>
      <c r="K268" s="69">
        <v>0.2</v>
      </c>
      <c r="L268" s="69">
        <v>0.1</v>
      </c>
      <c r="M268" s="69">
        <v>0.1</v>
      </c>
      <c r="N268" s="69">
        <v>0.2</v>
      </c>
      <c r="O268" s="69">
        <v>0.2</v>
      </c>
      <c r="P268" s="69">
        <v>0.1</v>
      </c>
      <c r="Q268" s="90">
        <v>0.2</v>
      </c>
    </row>
    <row r="269" spans="6:17" ht="14.25" x14ac:dyDescent="0.3">
      <c r="F269" s="29" t="s">
        <v>53</v>
      </c>
      <c r="G269" s="69">
        <v>0.2</v>
      </c>
      <c r="H269" s="69">
        <v>0.2</v>
      </c>
      <c r="I269" s="69">
        <v>0.2</v>
      </c>
      <c r="J269" s="69">
        <v>0.2</v>
      </c>
      <c r="K269" s="69">
        <v>0.2</v>
      </c>
      <c r="L269" s="69">
        <v>0.2</v>
      </c>
      <c r="M269" s="69">
        <v>0.2</v>
      </c>
      <c r="N269" s="69">
        <v>0.2</v>
      </c>
      <c r="O269" s="69">
        <v>0.2</v>
      </c>
      <c r="P269" s="69">
        <v>0.2</v>
      </c>
      <c r="Q269" s="90">
        <v>0.2</v>
      </c>
    </row>
    <row r="270" spans="6:17" ht="15" thickBot="1" x14ac:dyDescent="0.35">
      <c r="F270" s="30" t="s">
        <v>52</v>
      </c>
      <c r="G270" s="97">
        <v>0.1</v>
      </c>
      <c r="H270" s="97">
        <v>0.1</v>
      </c>
      <c r="I270" s="97">
        <v>0.1</v>
      </c>
      <c r="J270" s="97">
        <v>0.1</v>
      </c>
      <c r="K270" s="97">
        <v>0.1</v>
      </c>
      <c r="L270" s="97">
        <v>0.1</v>
      </c>
      <c r="M270" s="97">
        <v>0.1</v>
      </c>
      <c r="N270" s="97">
        <v>0.1</v>
      </c>
      <c r="O270" s="97">
        <v>0.1</v>
      </c>
      <c r="P270" s="97">
        <v>0.1</v>
      </c>
      <c r="Q270" s="98">
        <v>0.1</v>
      </c>
    </row>
    <row r="271" spans="6:17" ht="14.25" x14ac:dyDescent="0.3">
      <c r="F271" s="9"/>
      <c r="G271"/>
      <c r="H271"/>
      <c r="I271"/>
      <c r="J271"/>
      <c r="K271"/>
      <c r="L271"/>
      <c r="M271"/>
      <c r="N271"/>
      <c r="O271"/>
      <c r="P271"/>
      <c r="Q271"/>
    </row>
    <row r="272" spans="6:17" ht="14.25" x14ac:dyDescent="0.3">
      <c r="F272" s="3"/>
      <c r="G272"/>
      <c r="H272"/>
      <c r="I272"/>
      <c r="J272"/>
      <c r="K272"/>
      <c r="L272"/>
      <c r="M272"/>
      <c r="N272"/>
      <c r="O272"/>
      <c r="P272"/>
      <c r="Q272"/>
    </row>
    <row r="274" spans="6:17" ht="13.5" thickBot="1" x14ac:dyDescent="0.25"/>
    <row r="275" spans="6:17" ht="13.5" thickBot="1" x14ac:dyDescent="0.25">
      <c r="F275" s="113" t="s">
        <v>100</v>
      </c>
      <c r="G275" s="94" t="s">
        <v>10</v>
      </c>
      <c r="H275" s="94" t="s">
        <v>11</v>
      </c>
      <c r="I275" s="94" t="s">
        <v>12</v>
      </c>
      <c r="J275" s="94" t="s">
        <v>13</v>
      </c>
      <c r="K275" s="94" t="s">
        <v>15</v>
      </c>
      <c r="L275" s="94" t="s">
        <v>16</v>
      </c>
      <c r="M275" s="94" t="s">
        <v>18</v>
      </c>
      <c r="N275" s="94" t="s">
        <v>85</v>
      </c>
      <c r="O275" s="94" t="s">
        <v>86</v>
      </c>
      <c r="P275" s="94" t="s">
        <v>87</v>
      </c>
      <c r="Q275" s="95" t="s">
        <v>96</v>
      </c>
    </row>
    <row r="276" spans="6:17" ht="14.25" x14ac:dyDescent="0.3">
      <c r="F276" s="87" t="s">
        <v>97</v>
      </c>
      <c r="G276" s="67">
        <v>0.1</v>
      </c>
      <c r="H276" s="67">
        <v>0.1</v>
      </c>
      <c r="I276" s="67">
        <v>0.1</v>
      </c>
      <c r="J276" s="67">
        <v>0.1</v>
      </c>
      <c r="K276" s="67">
        <v>0.1</v>
      </c>
      <c r="L276" s="67">
        <v>0.1</v>
      </c>
      <c r="M276" s="67">
        <v>0.1</v>
      </c>
      <c r="N276" s="67">
        <v>0.1</v>
      </c>
      <c r="O276" s="67">
        <v>0.1</v>
      </c>
      <c r="P276" s="67">
        <v>0.1</v>
      </c>
      <c r="Q276" s="89">
        <v>0.1</v>
      </c>
    </row>
    <row r="277" spans="6:17" ht="14.25" x14ac:dyDescent="0.3">
      <c r="F277" s="29" t="s">
        <v>43</v>
      </c>
      <c r="G277" s="69">
        <v>0.1</v>
      </c>
      <c r="H277" s="69">
        <v>0.1</v>
      </c>
      <c r="I277" s="69">
        <v>0.1</v>
      </c>
      <c r="J277" s="69">
        <v>0.1</v>
      </c>
      <c r="K277" s="69">
        <v>0.1</v>
      </c>
      <c r="L277" s="69">
        <v>0.1</v>
      </c>
      <c r="M277" s="69">
        <v>0.1</v>
      </c>
      <c r="N277" s="69">
        <v>0.1</v>
      </c>
      <c r="O277" s="69">
        <v>0.1</v>
      </c>
      <c r="P277" s="69">
        <v>0.1</v>
      </c>
      <c r="Q277" s="90">
        <v>0.1</v>
      </c>
    </row>
    <row r="278" spans="6:17" ht="14.25" x14ac:dyDescent="0.3">
      <c r="F278" s="29" t="s">
        <v>49</v>
      </c>
      <c r="G278" s="69">
        <v>0.1</v>
      </c>
      <c r="H278" s="69">
        <v>0.1</v>
      </c>
      <c r="I278" s="69">
        <v>0.1</v>
      </c>
      <c r="J278" s="69">
        <v>0.1</v>
      </c>
      <c r="K278" s="69">
        <v>0.1</v>
      </c>
      <c r="L278" s="69">
        <v>0.1</v>
      </c>
      <c r="M278" s="69">
        <v>0.1</v>
      </c>
      <c r="N278" s="69">
        <v>0.1</v>
      </c>
      <c r="O278" s="69">
        <v>0.1</v>
      </c>
      <c r="P278" s="69">
        <v>0.1</v>
      </c>
      <c r="Q278" s="90">
        <v>0.1</v>
      </c>
    </row>
    <row r="279" spans="6:17" ht="15" thickBot="1" x14ac:dyDescent="0.35">
      <c r="F279" s="30" t="s">
        <v>50</v>
      </c>
      <c r="G279" s="77">
        <v>0.1</v>
      </c>
      <c r="H279" s="77">
        <v>0.1</v>
      </c>
      <c r="I279" s="77">
        <v>0.1</v>
      </c>
      <c r="J279" s="77">
        <v>0.1</v>
      </c>
      <c r="K279" s="77">
        <v>0.1</v>
      </c>
      <c r="L279" s="77">
        <v>0.1</v>
      </c>
      <c r="M279" s="77">
        <v>0.1</v>
      </c>
      <c r="N279" s="77">
        <v>0.1</v>
      </c>
      <c r="O279" s="77">
        <v>0.1</v>
      </c>
      <c r="P279" s="77">
        <v>0.1</v>
      </c>
      <c r="Q279" s="91">
        <v>0.1</v>
      </c>
    </row>
    <row r="280" spans="6:17" ht="14.25" x14ac:dyDescent="0.3">
      <c r="F280" s="112" t="s">
        <v>45</v>
      </c>
      <c r="G280" s="69">
        <v>0.1</v>
      </c>
      <c r="H280" s="69">
        <v>0.1</v>
      </c>
      <c r="I280" s="69">
        <v>0.1</v>
      </c>
      <c r="J280" s="69">
        <v>0.1</v>
      </c>
      <c r="K280" s="69">
        <v>0.1</v>
      </c>
      <c r="L280" s="69">
        <v>0.1</v>
      </c>
      <c r="M280" s="69">
        <v>0.1</v>
      </c>
      <c r="N280" s="69">
        <v>0.1</v>
      </c>
      <c r="O280" s="69">
        <v>0.1</v>
      </c>
      <c r="P280" s="69">
        <v>0.1</v>
      </c>
      <c r="Q280" s="90">
        <v>0.1</v>
      </c>
    </row>
    <row r="281" spans="6:17" ht="14.25" x14ac:dyDescent="0.3">
      <c r="F281" s="29" t="s">
        <v>41</v>
      </c>
      <c r="G281" s="69">
        <v>0.1</v>
      </c>
      <c r="H281" s="69">
        <v>0.1</v>
      </c>
      <c r="I281" s="69">
        <v>0.1</v>
      </c>
      <c r="J281" s="69">
        <v>0.1</v>
      </c>
      <c r="K281" s="69">
        <v>0.1</v>
      </c>
      <c r="L281" s="69">
        <v>0.1</v>
      </c>
      <c r="M281" s="69">
        <v>0.1</v>
      </c>
      <c r="N281" s="69">
        <v>0.1</v>
      </c>
      <c r="O281" s="69">
        <v>0.1</v>
      </c>
      <c r="P281" s="69">
        <v>0.1</v>
      </c>
      <c r="Q281" s="90">
        <v>0.1</v>
      </c>
    </row>
    <row r="282" spans="6:17" ht="14.25" x14ac:dyDescent="0.3">
      <c r="F282" s="29" t="s">
        <v>52</v>
      </c>
      <c r="G282" s="69">
        <v>0.1</v>
      </c>
      <c r="H282" s="69">
        <v>0.1</v>
      </c>
      <c r="I282" s="69">
        <v>0.1</v>
      </c>
      <c r="J282" s="69">
        <v>0.1</v>
      </c>
      <c r="K282" s="69">
        <v>0.1</v>
      </c>
      <c r="L282" s="69">
        <v>0.1</v>
      </c>
      <c r="M282" s="69">
        <v>0.1</v>
      </c>
      <c r="N282" s="69">
        <v>0.1</v>
      </c>
      <c r="O282" s="69">
        <v>0.1</v>
      </c>
      <c r="P282" s="69">
        <v>0.1</v>
      </c>
      <c r="Q282" s="90">
        <v>0.1</v>
      </c>
    </row>
    <row r="283" spans="6:17" ht="15" thickBot="1" x14ac:dyDescent="0.35">
      <c r="F283" s="30" t="s">
        <v>53</v>
      </c>
      <c r="G283" s="77">
        <v>0.1</v>
      </c>
      <c r="H283" s="77">
        <v>0.1</v>
      </c>
      <c r="I283" s="77">
        <v>0.1</v>
      </c>
      <c r="J283" s="77">
        <v>0.1</v>
      </c>
      <c r="K283" s="77">
        <v>0.1</v>
      </c>
      <c r="L283" s="77">
        <v>0.1</v>
      </c>
      <c r="M283" s="77">
        <v>0.1</v>
      </c>
      <c r="N283" s="77">
        <v>0.1</v>
      </c>
      <c r="O283" s="77">
        <v>0.1</v>
      </c>
      <c r="P283" s="77">
        <v>0.1</v>
      </c>
      <c r="Q283" s="91">
        <v>0.1</v>
      </c>
    </row>
    <row r="284" spans="6:17" ht="14.25" x14ac:dyDescent="0.3">
      <c r="F284" s="9"/>
      <c r="G284"/>
      <c r="H284"/>
      <c r="I284"/>
      <c r="J284"/>
      <c r="K284"/>
      <c r="L284"/>
      <c r="M284"/>
      <c r="N284"/>
      <c r="O284"/>
      <c r="P284"/>
      <c r="Q284"/>
    </row>
    <row r="285" spans="6:17" ht="14.25" x14ac:dyDescent="0.3">
      <c r="F285" s="3"/>
      <c r="G285"/>
      <c r="H285"/>
      <c r="I285"/>
      <c r="J285"/>
      <c r="K285"/>
      <c r="L285"/>
      <c r="M285"/>
      <c r="N285"/>
      <c r="O285"/>
      <c r="P285"/>
      <c r="Q285"/>
    </row>
  </sheetData>
  <phoneticPr fontId="4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28" sqref="D28"/>
    </sheetView>
  </sheetViews>
  <sheetFormatPr defaultRowHeight="12.75" x14ac:dyDescent="0.2"/>
  <cols>
    <col min="1" max="1" width="11.140625" customWidth="1"/>
    <col min="2" max="2" width="10.85546875" bestFit="1" customWidth="1"/>
  </cols>
  <sheetData>
    <row r="1" spans="1:2" x14ac:dyDescent="0.2">
      <c r="A1" s="24">
        <v>42125</v>
      </c>
      <c r="B1" s="26" t="s">
        <v>111</v>
      </c>
    </row>
    <row r="2" spans="1:2" x14ac:dyDescent="0.2">
      <c r="A2" s="24">
        <v>42126</v>
      </c>
      <c r="B2" s="26" t="s">
        <v>112</v>
      </c>
    </row>
    <row r="3" spans="1:2" x14ac:dyDescent="0.2">
      <c r="A3" s="24">
        <v>42127</v>
      </c>
      <c r="B3" s="26" t="s">
        <v>113</v>
      </c>
    </row>
    <row r="4" spans="1:2" x14ac:dyDescent="0.2">
      <c r="A4" s="24">
        <v>42128</v>
      </c>
      <c r="B4" s="26" t="s">
        <v>114</v>
      </c>
    </row>
    <row r="5" spans="1:2" x14ac:dyDescent="0.2">
      <c r="A5" s="24">
        <v>42129</v>
      </c>
      <c r="B5" s="26" t="s">
        <v>108</v>
      </c>
    </row>
    <row r="6" spans="1:2" x14ac:dyDescent="0.2">
      <c r="A6" s="24">
        <v>42130</v>
      </c>
      <c r="B6" s="26" t="s">
        <v>109</v>
      </c>
    </row>
    <row r="7" spans="1:2" x14ac:dyDescent="0.2">
      <c r="A7" s="24">
        <v>42131</v>
      </c>
      <c r="B7" s="26" t="s">
        <v>110</v>
      </c>
    </row>
    <row r="8" spans="1:2" x14ac:dyDescent="0.2">
      <c r="A8" s="24">
        <v>42132</v>
      </c>
      <c r="B8" s="26" t="s">
        <v>111</v>
      </c>
    </row>
    <row r="9" spans="1:2" x14ac:dyDescent="0.2">
      <c r="A9" s="24">
        <v>42133</v>
      </c>
      <c r="B9" s="26" t="s">
        <v>112</v>
      </c>
    </row>
    <row r="10" spans="1:2" x14ac:dyDescent="0.2">
      <c r="A10" s="24">
        <v>42134</v>
      </c>
      <c r="B10" s="26" t="s">
        <v>113</v>
      </c>
    </row>
    <row r="11" spans="1:2" x14ac:dyDescent="0.2">
      <c r="A11" s="24">
        <v>42135</v>
      </c>
      <c r="B11" s="26" t="s">
        <v>114</v>
      </c>
    </row>
    <row r="12" spans="1:2" x14ac:dyDescent="0.2">
      <c r="A12" s="24">
        <v>42136</v>
      </c>
      <c r="B12" s="26" t="s">
        <v>108</v>
      </c>
    </row>
    <row r="13" spans="1:2" x14ac:dyDescent="0.2">
      <c r="A13" s="24">
        <v>42137</v>
      </c>
      <c r="B13" s="26" t="s">
        <v>109</v>
      </c>
    </row>
    <row r="14" spans="1:2" x14ac:dyDescent="0.2">
      <c r="A14" s="24">
        <v>42138</v>
      </c>
      <c r="B14" s="26" t="s">
        <v>110</v>
      </c>
    </row>
    <row r="15" spans="1:2" x14ac:dyDescent="0.2">
      <c r="A15" s="24">
        <v>42139</v>
      </c>
      <c r="B15" s="26" t="s">
        <v>111</v>
      </c>
    </row>
    <row r="16" spans="1:2" x14ac:dyDescent="0.2">
      <c r="A16" s="24">
        <v>42140</v>
      </c>
      <c r="B16" s="26" t="s">
        <v>112</v>
      </c>
    </row>
    <row r="17" spans="1:2" x14ac:dyDescent="0.2">
      <c r="A17" s="24">
        <v>42141</v>
      </c>
      <c r="B17" s="26" t="s">
        <v>113</v>
      </c>
    </row>
    <row r="18" spans="1:2" x14ac:dyDescent="0.2">
      <c r="A18" s="24">
        <v>42142</v>
      </c>
      <c r="B18" s="26" t="s">
        <v>114</v>
      </c>
    </row>
    <row r="19" spans="1:2" x14ac:dyDescent="0.2">
      <c r="A19" s="24">
        <v>42143</v>
      </c>
      <c r="B19" s="26" t="s">
        <v>108</v>
      </c>
    </row>
    <row r="20" spans="1:2" x14ac:dyDescent="0.2">
      <c r="A20" s="24">
        <v>42144</v>
      </c>
      <c r="B20" s="26" t="s">
        <v>109</v>
      </c>
    </row>
    <row r="21" spans="1:2" x14ac:dyDescent="0.2">
      <c r="A21" s="24">
        <v>42145</v>
      </c>
      <c r="B21" s="26" t="s">
        <v>110</v>
      </c>
    </row>
    <row r="22" spans="1:2" x14ac:dyDescent="0.2">
      <c r="A22" s="24">
        <v>42146</v>
      </c>
      <c r="B22" s="26" t="s">
        <v>111</v>
      </c>
    </row>
    <row r="23" spans="1:2" x14ac:dyDescent="0.2">
      <c r="A23" s="24">
        <v>42147</v>
      </c>
      <c r="B23" s="26" t="s">
        <v>112</v>
      </c>
    </row>
    <row r="24" spans="1:2" x14ac:dyDescent="0.2">
      <c r="A24" s="24">
        <v>42148</v>
      </c>
      <c r="B24" s="26" t="s">
        <v>113</v>
      </c>
    </row>
    <row r="25" spans="1:2" x14ac:dyDescent="0.2">
      <c r="A25" s="24">
        <v>42149</v>
      </c>
      <c r="B25" s="26" t="s">
        <v>114</v>
      </c>
    </row>
    <row r="26" spans="1:2" x14ac:dyDescent="0.2">
      <c r="A26" s="24">
        <v>42150</v>
      </c>
      <c r="B26" s="26" t="s">
        <v>108</v>
      </c>
    </row>
    <row r="27" spans="1:2" x14ac:dyDescent="0.2">
      <c r="A27" s="24">
        <v>42151</v>
      </c>
      <c r="B27" s="26" t="s">
        <v>109</v>
      </c>
    </row>
    <row r="28" spans="1:2" x14ac:dyDescent="0.2">
      <c r="A28" s="24">
        <v>42152</v>
      </c>
      <c r="B28" s="26" t="s">
        <v>110</v>
      </c>
    </row>
    <row r="29" spans="1:2" x14ac:dyDescent="0.2">
      <c r="A29" s="24">
        <v>42153</v>
      </c>
      <c r="B29" s="26" t="s">
        <v>111</v>
      </c>
    </row>
    <row r="30" spans="1:2" x14ac:dyDescent="0.2">
      <c r="A30" s="24">
        <v>42154</v>
      </c>
      <c r="B30" s="26" t="s">
        <v>112</v>
      </c>
    </row>
    <row r="31" spans="1:2" x14ac:dyDescent="0.2">
      <c r="A31" s="24">
        <v>42155</v>
      </c>
      <c r="B31" s="26" t="s">
        <v>113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E+3snIMMfwllMvERp1isvtFW6QtUnA/a2/MCSCGRRPc=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Sk1nPDYcoj+8uqmv9LQrjqh768g+Avz0CrN/V6mqt78=</DigestValue>
    </Reference>
    <Reference Type="http://www.w3.org/2000/09/xmldsig#Object" URI="#idValidSigLnImg">
      <DigestMethod Algorithm="http://www.w3.org/2001/04/xmlenc#sha256"/>
      <DigestValue>Kqqm6IJYP4YO6jsTCKrS1K55D2ZDQ9IZUQuklvNx+B0=</DigestValue>
    </Reference>
    <Reference Type="http://www.w3.org/2000/09/xmldsig#Object" URI="#idInvalidSigLnImg">
      <DigestMethod Algorithm="http://www.w3.org/2001/04/xmlenc#sha256"/>
      <DigestValue>3Frrb9PbdUOnPLJE25LuOtEHGHn0ttsuq8EZd1TqPxI=</DigestValue>
    </Reference>
  </SignedInfo>
  <SignatureValue>Ol4ZTVA9MLkwgJa+9r29/nxkJ0/YK50zJdUc+CDz2UgZz6OVzRiIPttpC8PXhJlQMWiMaAhyQT9x
E0D9EVByIgmD94zcIa0jX+WPQLOsVGnjfiThWqJ8q0TigNG3ht3r9WHc0eHczgt0te7o2xDKj67H
M7kjnQ7RV0gdQFOehp3Tz3E9h1enrJ5II3FLW8zt2vByBhzpLYDxpiEtvoYkvYRbhUvPo+UcJveb
/936iXFZPk4U0iGoi/8Fl2wOtufb3zrSy7BchiefnCQqbTeUqr843XcweSpQSblOOkPXbL9SLuDB
qKdr2Rse/eesk3uvuURvxH+teMigmmunjykCUQ==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u6HeBQ4Tm5bdAvFm1Z1C4MMt5KuRZ7MmeynMNayuJH4=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8EGnVbSB0FCHbHONC8LEG3DkE3ZUKkv5CB1J2HDrAy0=</DigestValue>
      </Reference>
      <Reference URI="/xl/drawings/vmlDrawing1.vml?ContentType=application/vnd.openxmlformats-officedocument.vmlDrawing">
        <DigestMethod Algorithm="http://www.w3.org/2001/04/xmlenc#sha256"/>
        <DigestValue>t0i2McEZJObRh3J9/4zLHaHC5gnzzJU32JOGIrtk6Vc=</DigestValue>
      </Reference>
      <Reference URI="/xl/media/image1.emf?ContentType=image/x-emf">
        <DigestMethod Algorithm="http://www.w3.org/2001/04/xmlenc#sha256"/>
        <DigestValue>28Ay+p/VUobPH01+HtAaEopL1UW3m2VVnNceOTXlvco=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bgLdAw864aIYswfNVuCeSOVksL7gZtlNKd1FhTIzpis=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TxE8OJak0pHkI2BOv8vXaCMrMtCmTbS9LMqwZmZ0PEI=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TxE8OJak0pHkI2BOv8vXaCMrMtCmTbS9LMqwZmZ0PEI=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SKnkeHds+1nJYw6aegUcY8kcKIySnpL/JP+7iaIr+UY=</DigestValue>
      </Reference>
      <Reference URI="/xl/sharedStrings.xml?ContentType=application/vnd.openxmlformats-officedocument.spreadsheetml.sharedStrings+xml">
        <DigestMethod Algorithm="http://www.w3.org/2001/04/xmlenc#sha256"/>
        <DigestValue>FIWMWQmMgvZqDQ+RoK5bYdzpwSfFZO1vvOUx8+lh0yo=</DigestValue>
      </Reference>
      <Reference URI="/xl/styles.xml?ContentType=application/vnd.openxmlformats-officedocument.spreadsheetml.styles+xml">
        <DigestMethod Algorithm="http://www.w3.org/2001/04/xmlenc#sha256"/>
        <DigestValue>2Qzk7WcJuSls29HhKg3gOU+J7SmXDUhz4eA6VjgpaX0=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6LUO9ce4HiYC9nIRIoSkUpwZ76ZtXgDHa49Tymt/0q8=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Ex2iR9Yf4jxclz6IMuU8l3LlD3S8mEA56nT4EAGS7IQ=</DigestValue>
      </Reference>
      <Reference URI="/xl/worksheets/sheet1.xml?ContentType=application/vnd.openxmlformats-officedocument.spreadsheetml.worksheet+xml">
        <DigestMethod Algorithm="http://www.w3.org/2001/04/xmlenc#sha256"/>
        <DigestValue>r5UqSAbc+CBF2QdaZTIUY59nDChR2ZBmg3Zgq2Cz/h8=</DigestValue>
      </Reference>
      <Reference URI="/xl/worksheets/sheet2.xml?ContentType=application/vnd.openxmlformats-officedocument.spreadsheetml.worksheet+xml">
        <DigestMethod Algorithm="http://www.w3.org/2001/04/xmlenc#sha256"/>
        <DigestValue>fAQWBW6ThOl/SxBhU9XIA+hntymomi/6b8FSgnXud/0=</DigestValue>
      </Reference>
      <Reference URI="/xl/worksheets/sheet3.xml?ContentType=application/vnd.openxmlformats-officedocument.spreadsheetml.worksheet+xml">
        <DigestMethod Algorithm="http://www.w3.org/2001/04/xmlenc#sha256"/>
        <DigestValue>BG+QDnGNjeS1/i6U54uJWyGR9bX3L9qPtwuFFcuw0wk=</DigestValue>
      </Reference>
      <Reference URI="/xl/worksheets/sheet4.xml?ContentType=application/vnd.openxmlformats-officedocument.spreadsheetml.worksheet+xml">
        <DigestMethod Algorithm="http://www.w3.org/2001/04/xmlenc#sha256"/>
        <DigestValue>PYrI247ViS1x7l+vzX2F4afycD1uZo6cPFViWym/l18=</DigestValue>
      </Reference>
      <Reference URI="/xl/worksheets/sheet5.xml?ContentType=application/vnd.openxmlformats-officedocument.spreadsheetml.worksheet+xml">
        <DigestMethod Algorithm="http://www.w3.org/2001/04/xmlenc#sha256"/>
        <DigestValue>q6W+nT0SKNNT9duE4fz2/FHlFAk3XnxQB5y8mK+XCZk=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2020-07-01T06:09:51Z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VsaZpeECAAAgYaiM4QIAAAsAAAAAAAAAIGGojOECAADQdhUs5gAAANKl+cH5fwAAVsaZpeECAAAAAAAAAAAAAAAAAAAAAAAAirOdwfl/AAAAAAAAAAAAAHtsAhn6fwAAcHQVLOYAAABkAAAAAAAAAAgAy5b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L2W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Print</vt:lpstr>
      <vt:lpstr>Internet</vt:lpstr>
      <vt:lpstr>Budget</vt:lpstr>
      <vt:lpstr>Lookup</vt:lpstr>
      <vt:lpstr>DCN</vt:lpstr>
      <vt:lpstr>_RBS1</vt:lpstr>
      <vt:lpstr>_RBS2</vt:lpstr>
      <vt:lpstr>_RBS3</vt:lpstr>
      <vt:lpstr>_TG2</vt:lpstr>
      <vt:lpstr>_TG3</vt:lpstr>
      <vt:lpstr>AA</vt:lpstr>
      <vt:lpstr>Add</vt:lpstr>
      <vt:lpstr>Agency</vt:lpstr>
      <vt:lpstr>AnAg</vt:lpstr>
      <vt:lpstr>Growth</vt:lpstr>
      <vt:lpstr>Growth2</vt:lpstr>
      <vt:lpstr>Internet</vt:lpstr>
      <vt:lpstr>Internet2</vt:lpstr>
      <vt:lpstr>Loyalty</vt:lpstr>
      <vt:lpstr>Loyalty2</vt:lpstr>
      <vt:lpstr>Mode</vt:lpstr>
      <vt:lpstr>Package</vt:lpstr>
      <vt:lpstr>Package2</vt:lpstr>
      <vt:lpstr>Package3</vt:lpstr>
      <vt:lpstr>Position</vt:lpstr>
      <vt:lpstr>Positioning</vt:lpstr>
      <vt:lpstr>Pref2</vt:lpstr>
      <vt:lpstr>Preference</vt:lpstr>
      <vt:lpstr>Internet!Print_Area</vt:lpstr>
      <vt:lpstr>Lookup!Print_Area</vt:lpstr>
      <vt:lpstr>Print!Print_Area</vt:lpstr>
      <vt:lpstr>PTI</vt:lpstr>
      <vt:lpstr>PTInd</vt:lpstr>
      <vt:lpstr>PTIndex</vt:lpstr>
      <vt:lpstr>RBS</vt:lpstr>
      <vt:lpstr>RByS</vt:lpstr>
      <vt:lpstr>Targets</vt:lpstr>
      <vt:lpstr>TGNew</vt:lpstr>
      <vt:lpstr>TGNew1</vt:lpstr>
      <vt:lpstr>TGNEWU</vt:lpstr>
      <vt:lpstr>TPS</vt:lpstr>
      <vt:lpstr>Vol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V.Dimitrov</dc:creator>
  <cp:lastModifiedBy>Борис Хаджистоянов</cp:lastModifiedBy>
  <cp:lastPrinted>2020-03-09T10:57:48Z</cp:lastPrinted>
  <dcterms:created xsi:type="dcterms:W3CDTF">2010-02-02T11:49:28Z</dcterms:created>
  <dcterms:modified xsi:type="dcterms:W3CDTF">2020-07-01T06:09:44Z</dcterms:modified>
</cp:coreProperties>
</file>