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externalLinks/externalLink17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7.xml" ContentType="application/vnd.openxmlformats-officedocument.spreadsheetml.externalLink+xml"/>
  <Override PartName="/xl/externalLinks/externalLink16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yata\cafecommunications.bg\DSK\2020\KEP\"/>
    </mc:Choice>
  </mc:AlternateContent>
  <bookViews>
    <workbookView xWindow="0" yWindow="0" windowWidth="20490" windowHeight="7755" activeTab="1"/>
  </bookViews>
  <sheets>
    <sheet name="DSK_YFSF_2020" sheetId="1" r:id="rId1"/>
    <sheet name="Budget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RBS3" localSheetId="1">[1]Lookup!$A$194:$A$199</definedName>
    <definedName name="_____RBS3">[1]Lookup!$A$194:$A$199</definedName>
    <definedName name="____RBS3" localSheetId="1">[1]Lookup!$A$194:$A$199</definedName>
    <definedName name="____RBS3">[1]Lookup!$A$194:$A$199</definedName>
    <definedName name="___PT2" localSheetId="1">[1]Lookup!$B$151:$B$161</definedName>
    <definedName name="___PT2">[1]Lookup!$B$151:$B$161</definedName>
    <definedName name="___RBS3" localSheetId="1">[2]Lookup!$A$194:$A$199</definedName>
    <definedName name="___RBS3">[2]Lookup!$A$194:$A$199</definedName>
    <definedName name="__PT2" localSheetId="1">[2]Lookup!$B$151:$B$161</definedName>
    <definedName name="__PT2">[2]Lookup!$B$151:$B$161</definedName>
    <definedName name="__RBS3" localSheetId="1">[2]Lookup!$A$194:$A$199</definedName>
    <definedName name="__RBS3">[2]Lookup!$A$194:$A$199</definedName>
    <definedName name="__xlnm.Print_Area" localSheetId="1">#REF!</definedName>
    <definedName name="__xlnm.Print_Area">#REF!</definedName>
    <definedName name="__xlnm.Print_Area_1">0</definedName>
    <definedName name="_1_???">"#REF!"</definedName>
    <definedName name="_2_???">"#REF!"</definedName>
    <definedName name="_3_???">NA()</definedName>
    <definedName name="_4_???">NA()</definedName>
    <definedName name="_PT2" localSheetId="1">[3]Lookup!$B$167:$B$187</definedName>
    <definedName name="_PT2">[4]Lookup!$B$175:$B$195</definedName>
    <definedName name="_TG2" localSheetId="1">[5]data!#REF!</definedName>
    <definedName name="_TG2">[5]data!#REF!</definedName>
    <definedName name="_TG3" localSheetId="1">[5]data!#REF!</definedName>
    <definedName name="_TG3">[5]data!#REF!</definedName>
    <definedName name="a" localSheetId="1">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</definedName>
    <definedName name="a">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</definedName>
    <definedName name="a_1">0</definedName>
    <definedName name="AC" localSheetId="1">#REF!</definedName>
    <definedName name="AC">#REF!</definedName>
    <definedName name="Agency" localSheetId="1">[3]Lookup!$A$66:$A$67</definedName>
    <definedName name="Agency">[4]Lookup!$A$66:$A$67</definedName>
    <definedName name="all_sites">[6]this_sheet!$W$1</definedName>
    <definedName name="APPROVAL" localSheetId="1">#REF!</definedName>
    <definedName name="APPROVAL">#REF!</definedName>
    <definedName name="BNK_2018" localSheetId="1">[7]Lookup!$A$143:$A$149</definedName>
    <definedName name="BNK_2018">[7]Lookup!$A$143:$A$149</definedName>
    <definedName name="Code" localSheetId="1">#REF!</definedName>
    <definedName name="Code">#REF!</definedName>
    <definedName name="Code_1">0</definedName>
    <definedName name="Code4" localSheetId="1">[8]Summary!$K$4:$K$11</definedName>
    <definedName name="Code4">[8]Summary!$K$4:$K$11</definedName>
    <definedName name="Codes2" localSheetId="1">#REF!</definedName>
    <definedName name="Codes2">#REF!</definedName>
    <definedName name="Codes2_1">0</definedName>
    <definedName name="Codes3" localSheetId="1">[3]Summary_MTG!$K$4:$K$11</definedName>
    <definedName name="Codes3">[4]Summary_June!$K$4:$K$11</definedName>
    <definedName name="Codes3_1">0</definedName>
    <definedName name="Creatives" localSheetId="1">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</definedName>
    <definedName name="Creatives">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</definedName>
    <definedName name="Creatives_1">0</definedName>
    <definedName name="d" localSheetId="1">#REF!</definedName>
    <definedName name="d">#REF!</definedName>
    <definedName name="day" localSheetId="1">[5]data!#REF!</definedName>
    <definedName name="day">[5]data!#REF!</definedName>
    <definedName name="days" localSheetId="1">[5]data!#REF!</definedName>
    <definedName name="days">[5]data!#REF!</definedName>
    <definedName name="ds" localSheetId="1">data</definedName>
    <definedName name="ds">data</definedName>
    <definedName name="duration1">[5]data!$B$17:$B$103</definedName>
    <definedName name="duration3">[5]data!$B$17:$B$104</definedName>
    <definedName name="Free" localSheetId="1">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</definedName>
    <definedName name="Free">#REF!,#REF!,#REF!,#REF!,#REF!,#REF!,#REF!,#REF!,#REF!,#REF!,#REF!,#REF!,#REF!,#REF!,#REF!,#REF!,#REF!,#REF!,#REF!,#REF!,#REF!,#REF!,#REF!,#REF!,#REF!,#REF!,#REF!,#REF!,#REF!,#REF!,#REF!</definedName>
    <definedName name="Free_1">0</definedName>
    <definedName name="Growth2" localSheetId="1">[3]Lookup!$A$86:$A$91</definedName>
    <definedName name="Growth2">[4]Lookup!$A$87:$A$92</definedName>
    <definedName name="HD">[5]data!$Q$10:$Q$11</definedName>
    <definedName name="Ideacomm_прах_за_пране" comment="дмина" localSheetId="1">#REF!</definedName>
    <definedName name="Ideacomm_прах_за_пране" comment="дмина">#REF!</definedName>
    <definedName name="Index">'[10]drop-down lists'!$I$2:$I$9</definedName>
    <definedName name="Internet2" localSheetId="1">[3]Lookup!$A$232:$A$235</definedName>
    <definedName name="Internet2">[4]Lookup!$A$240:$A$248</definedName>
    <definedName name="Loyalty2" localSheetId="1">[3]Lookup!$A$95:$A$103</definedName>
    <definedName name="Loyalty2">[4]Lookup!$A$96:$A$107</definedName>
    <definedName name="MaxiGo_Update" localSheetId="1">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</definedName>
    <definedName name="MaxiGo_Update">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</definedName>
    <definedName name="MaxiGo_Update_1">0</definedName>
    <definedName name="Mixes" localSheetId="1">data</definedName>
    <definedName name="Mixes">data</definedName>
    <definedName name="Mixes1" localSheetId="1">data</definedName>
    <definedName name="Mixes1">data</definedName>
    <definedName name="Mode" localSheetId="1">[3]Lookup!$A$139:$A$140</definedName>
    <definedName name="Mode">[5]data!#REF!</definedName>
    <definedName name="NationalGeographic" localSheetId="1">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</definedName>
    <definedName name="NationalGeographic">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,[4]Summary_June!#REF!</definedName>
    <definedName name="NationalGeographic_1">0</definedName>
    <definedName name="newdays">[5]data!$Q$4:$Q$6</definedName>
    <definedName name="newdays1">[5]data!$Q$29:$Q$31</definedName>
    <definedName name="newnew" localSheetId="1">[3]Lookup!$A$195:$A$202</definedName>
    <definedName name="newnew">[4]Lookup!$A$203:$A$210</definedName>
    <definedName name="novatv" localSheetId="1">[12]Lookup!$A$143:$A$149</definedName>
    <definedName name="novatv">[12]Lookup!$A$143:$A$149</definedName>
    <definedName name="Package" localSheetId="1">[5]data!#REF!</definedName>
    <definedName name="Package">[5]data!#REF!</definedName>
    <definedName name="Package2" localSheetId="1">[3]Lookup!$A$116:$A$122</definedName>
    <definedName name="Package2">[4]Lookup!$A$120:$A$126</definedName>
    <definedName name="Parvi" localSheetId="1">[13]zenith!#REF!</definedName>
    <definedName name="Parvi">[13]zenith!#REF!</definedName>
    <definedName name="Parvi_1">0</definedName>
    <definedName name="percent1">[5]data!$N$4:$N$33</definedName>
    <definedName name="Position" localSheetId="1">[3]Lookup!$A$143:$A$149</definedName>
    <definedName name="Position">[14]Lookup!$A$127:$A$133</definedName>
    <definedName name="Positions2">[5]data!$C$5:$C$7</definedName>
    <definedName name="Positions4">[5]data!$C$5:$C$9</definedName>
    <definedName name="Promodays">[15]Names!$C$9</definedName>
    <definedName name="PTInd" localSheetId="1">[3]Lookup!$A$169:$A$187</definedName>
    <definedName name="PTInd">[4]Lookup!$A$177:$A$195</definedName>
    <definedName name="RBS" localSheetId="1">[5]data!#REF!</definedName>
    <definedName name="RBS">[5]data!#REF!</definedName>
    <definedName name="RByS" localSheetId="1">[5]data!#REF!</definedName>
    <definedName name="RByS">[5]data!#REF!</definedName>
    <definedName name="Reklama">[5]data!$C$12:$C$13</definedName>
    <definedName name="reklama3">[5]data!$C$11:$C$15</definedName>
    <definedName name="sammary" localSheetId="1">[12]Lookup!$A$70:$A$84</definedName>
    <definedName name="sammary">[12]Lookup!$A$70:$A$84</definedName>
    <definedName name="SpotVersionsTV7packx5">[16]Calcs!$AZ$3:$AZ$52</definedName>
    <definedName name="SpotVersionsTV7rateCardx5">[17]Calcs!$BE$3:$BE$52</definedName>
    <definedName name="target">[5]data!$F$3:$I$3</definedName>
    <definedName name="TGNew" localSheetId="1">[3]Lookup!$C$2:$C$11</definedName>
    <definedName name="TGNew">[4]Lookup!$C$2:$C$11</definedName>
    <definedName name="this_sheet" localSheetId="1">data</definedName>
    <definedName name="this_sheet">data</definedName>
    <definedName name="time" localSheetId="1">[5]data!#REF!</definedName>
    <definedName name="time">[5]data!#REF!</definedName>
    <definedName name="time1">[5]data!$Z$5:$Z$11</definedName>
    <definedName name="time3">[5]data!$R$28:$V$28</definedName>
    <definedName name="time4">[5]data!$Q$18:$Q$23</definedName>
    <definedName name="time6">[5]data!$Z$14:$Z$17</definedName>
    <definedName name="times" localSheetId="1">[5]data!#REF!</definedName>
    <definedName name="times">[5]data!#REF!</definedName>
    <definedName name="TPS" localSheetId="1">[3]Lookup!$A$157:$A$165</definedName>
    <definedName name="TPS">[4]Lookup!$A$165:$A$173</definedName>
    <definedName name="Transportation73" localSheetId="1">#REF!</definedName>
    <definedName name="Transportation73">#REF!</definedName>
    <definedName name="Transportation736" localSheetId="1">#REF!</definedName>
    <definedName name="Transportation736">#REF!</definedName>
    <definedName name="TVC" localSheetId="1">#REF!</definedName>
    <definedName name="TVC">#REF!</definedName>
    <definedName name="TVC_1">0</definedName>
    <definedName name="u" localSheetId="1">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</definedName>
    <definedName name="u">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,[11]Summary_MTG_Video_spots!#REF!</definedName>
    <definedName name="u_1">0</definedName>
    <definedName name="USD_DEM">[15]Names!$A$2</definedName>
    <definedName name="Vol" localSheetId="1">[3]Lookup!$A$70:$A$84</definedName>
    <definedName name="Vol">[4]Lookup!$A$70:$A$85</definedName>
    <definedName name="Vtori" localSheetId="1">[13]zenith!#REF!</definedName>
    <definedName name="Vtori">[13]zenith!#REF!</definedName>
    <definedName name="www" localSheetId="1">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</definedName>
    <definedName name="www">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,[9]Summary_MTG!#REF!</definedName>
    <definedName name="www_1">0</definedName>
    <definedName name="ааа" localSheetId="1">#REF!</definedName>
    <definedName name="ааа">#REF!</definedName>
    <definedName name="ааа_1">0</definedName>
    <definedName name="ккк" localSheetId="1">#REF!</definedName>
    <definedName name="ккк">#REF!</definedName>
    <definedName name="ккк_1">0</definedName>
    <definedName name="нуна" localSheetId="1">#REF!</definedName>
    <definedName name="нуна">#REF!</definedName>
    <definedName name="ффф" localSheetId="1">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</definedName>
    <definedName name="ффф">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</definedName>
    <definedName name="ффф_1">0</definedName>
    <definedName name="яяя" localSheetId="1">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</definedName>
    <definedName name="яяя">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,[18]Summary_MTG_Video_spots!#REF!</definedName>
    <definedName name="яяя_1">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3" i="1" l="1"/>
  <c r="C24" i="1" s="1"/>
  <c r="F33" i="2" l="1"/>
  <c r="H33" i="2"/>
  <c r="F29" i="2"/>
  <c r="H27" i="2"/>
  <c r="F25" i="2"/>
  <c r="D17" i="2"/>
  <c r="E17" i="2" s="1"/>
  <c r="D8" i="2"/>
  <c r="G25" i="2" l="1"/>
  <c r="G29" i="2"/>
  <c r="G33" i="2"/>
  <c r="I33" i="2" s="1"/>
  <c r="J33" i="2" s="1"/>
  <c r="E8" i="2"/>
  <c r="F17" i="2"/>
  <c r="D20" i="2"/>
  <c r="E20" i="2" s="1"/>
  <c r="H25" i="2"/>
  <c r="I25" i="2" s="1"/>
  <c r="J25" i="2" s="1"/>
  <c r="F27" i="2"/>
  <c r="H29" i="2"/>
  <c r="F31" i="2"/>
  <c r="I17" i="2"/>
  <c r="J17" i="2" s="1"/>
  <c r="G27" i="2"/>
  <c r="G31" i="2"/>
  <c r="H31" i="2"/>
  <c r="I29" i="2" l="1"/>
  <c r="J29" i="2" s="1"/>
  <c r="H8" i="2"/>
  <c r="G8" i="2"/>
  <c r="I27" i="2"/>
  <c r="J27" i="2" s="1"/>
  <c r="F8" i="2"/>
  <c r="I31" i="2"/>
  <c r="J31" i="2" s="1"/>
  <c r="F20" i="2"/>
  <c r="G20" i="2"/>
  <c r="H20" i="2"/>
  <c r="I8" i="2" l="1"/>
  <c r="J8" i="2" s="1"/>
  <c r="I20" i="2"/>
  <c r="J20" i="2" s="1"/>
  <c r="D14" i="2" l="1"/>
  <c r="E14" i="2" s="1"/>
  <c r="G14" i="2" l="1"/>
  <c r="H14" i="2"/>
  <c r="F14" i="2"/>
  <c r="I14" i="2" l="1"/>
  <c r="J14" i="2" s="1"/>
  <c r="O9" i="1" l="1"/>
  <c r="P9" i="1" s="1"/>
  <c r="Q9" i="1" s="1"/>
  <c r="R9" i="1" s="1"/>
  <c r="S9" i="1" s="1"/>
  <c r="T9" i="1" s="1"/>
  <c r="U9" i="1" s="1"/>
  <c r="V9" i="1" s="1"/>
  <c r="W9" i="1" s="1"/>
  <c r="X9" i="1" s="1"/>
  <c r="Y9" i="1" s="1"/>
  <c r="I22" i="1" l="1"/>
  <c r="I21" i="1"/>
  <c r="I20" i="1"/>
  <c r="I19" i="1"/>
  <c r="I18" i="1"/>
  <c r="L18" i="1" s="1"/>
  <c r="I17" i="1"/>
  <c r="I16" i="1"/>
  <c r="I15" i="1"/>
  <c r="I14" i="1"/>
  <c r="I13" i="1"/>
  <c r="I12" i="1"/>
  <c r="I11" i="1"/>
  <c r="L13" i="1" l="1"/>
  <c r="K13" i="1"/>
  <c r="L17" i="1"/>
  <c r="K17" i="1"/>
  <c r="L22" i="1"/>
  <c r="K22" i="1"/>
  <c r="L14" i="1"/>
  <c r="K14" i="1"/>
  <c r="K18" i="1"/>
  <c r="K11" i="1"/>
  <c r="L11" i="1"/>
  <c r="L15" i="1"/>
  <c r="K15" i="1"/>
  <c r="L19" i="1"/>
  <c r="K19" i="1"/>
  <c r="L20" i="1"/>
  <c r="K20" i="1"/>
  <c r="L12" i="1"/>
  <c r="K12" i="1"/>
  <c r="L16" i="1"/>
  <c r="K16" i="1"/>
  <c r="K21" i="1"/>
  <c r="I23" i="1"/>
  <c r="K23" i="1" l="1"/>
  <c r="C26" i="1" l="1"/>
  <c r="C11" i="2"/>
  <c r="D11" i="2" s="1"/>
  <c r="E11" i="2" s="1"/>
  <c r="H11" i="2" l="1"/>
  <c r="G11" i="2"/>
  <c r="F11" i="2"/>
  <c r="I11" i="2" s="1"/>
  <c r="H23" i="2"/>
  <c r="H35" i="2" s="1"/>
  <c r="C43" i="2" s="1"/>
  <c r="E23" i="2"/>
  <c r="E35" i="2" s="1"/>
  <c r="C42" i="2" s="1"/>
  <c r="G23" i="2"/>
  <c r="G35" i="2" s="1"/>
  <c r="F23" i="2" l="1"/>
  <c r="F35" i="2" s="1"/>
  <c r="J11" i="2"/>
  <c r="J23" i="2" s="1"/>
  <c r="J35" i="2" s="1"/>
  <c r="I23" i="2"/>
  <c r="I35" i="2" s="1"/>
  <c r="C45" i="2" l="1"/>
  <c r="C44" i="2"/>
  <c r="C46" i="2" s="1"/>
  <c r="C47" i="2" s="1"/>
</calcChain>
</file>

<file path=xl/sharedStrings.xml><?xml version="1.0" encoding="utf-8"?>
<sst xmlns="http://schemas.openxmlformats.org/spreadsheetml/2006/main" count="128" uniqueCount="69">
  <si>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</si>
  <si>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</si>
  <si>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</si>
  <si>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</si>
  <si>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</si>
  <si>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</si>
  <si>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</si>
  <si>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</si>
  <si>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</si>
  <si>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19</t>
  </si>
  <si>
    <t>week 20</t>
  </si>
  <si>
    <t>week 21</t>
  </si>
  <si>
    <t>week 22</t>
  </si>
  <si>
    <t>ALTERNATIVE AD FORM</t>
  </si>
  <si>
    <t>CHANNEL</t>
  </si>
  <si>
    <t>START HOUR</t>
  </si>
  <si>
    <t>WEEKDAY</t>
  </si>
  <si>
    <t>INDEX</t>
  </si>
  <si>
    <t>PRICE 30''</t>
  </si>
  <si>
    <t>SPOTS COUNT</t>
  </si>
  <si>
    <t>Gross Price</t>
  </si>
  <si>
    <t>Mon</t>
  </si>
  <si>
    <t>Sponsorship tags</t>
  </si>
  <si>
    <t>Nova</t>
  </si>
  <si>
    <t>Mo</t>
  </si>
  <si>
    <t>FEB 2019</t>
  </si>
  <si>
    <t>Adv cut-in</t>
  </si>
  <si>
    <t>Break IDs</t>
  </si>
  <si>
    <t>MAR 2019</t>
  </si>
  <si>
    <t>Discounts</t>
  </si>
  <si>
    <t>NET MEDIA</t>
  </si>
  <si>
    <t>CLIENT</t>
  </si>
  <si>
    <t>DSK</t>
  </si>
  <si>
    <t>СПОНСОРСИ ПАКЕТИ</t>
  </si>
  <si>
    <t>RTG</t>
  </si>
  <si>
    <t>КАТО ДВЕ КАПКИ ВОДА 2020</t>
  </si>
  <si>
    <t>bonus</t>
  </si>
  <si>
    <t>All 18-49 prediction</t>
  </si>
  <si>
    <t>MEDIA</t>
  </si>
  <si>
    <t>Gross Booking Value</t>
  </si>
  <si>
    <t>Net Budget</t>
  </si>
  <si>
    <t>AC</t>
  </si>
  <si>
    <t>Creative Fee</t>
  </si>
  <si>
    <t>AC LA</t>
  </si>
  <si>
    <t>Total Budget</t>
  </si>
  <si>
    <t xml:space="preserve">Final Budget </t>
  </si>
  <si>
    <t>BGN</t>
  </si>
  <si>
    <t>including VAT (+20%)</t>
  </si>
  <si>
    <t>April</t>
  </si>
  <si>
    <t>BMG</t>
  </si>
  <si>
    <t>MTG</t>
  </si>
  <si>
    <t>MTG - Nonstandart</t>
  </si>
  <si>
    <t>BNT</t>
  </si>
  <si>
    <t>TSH</t>
  </si>
  <si>
    <t>TV</t>
  </si>
  <si>
    <t>Cinema</t>
  </si>
  <si>
    <t>Press</t>
  </si>
  <si>
    <t>OOH</t>
  </si>
  <si>
    <t>Digital</t>
  </si>
  <si>
    <t xml:space="preserve">Ad serving </t>
  </si>
  <si>
    <t>TOTAL BUDGET FOR THE CAMPAIGN</t>
  </si>
  <si>
    <t>DSK Sponsorship Your Face Sounds Familiar: CAMPAIGN BUDGET DISTRIBUTION</t>
  </si>
  <si>
    <t>PERIOD: 06 April  - 18 May 2019</t>
  </si>
  <si>
    <t xml:space="preserve">Ist </t>
  </si>
  <si>
    <t xml:space="preserve">Iind </t>
  </si>
  <si>
    <t>IIIrd</t>
  </si>
  <si>
    <t xml:space="preserve">Ivth </t>
  </si>
  <si>
    <t xml:space="preserve">total w/o VAT </t>
  </si>
  <si>
    <t xml:space="preserve">total w/ VAT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</si>
</sst>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* #,##0.00\ &quot;лв.&quot;_-;\-* #,##0.00\ &quot;лв.&quot;_-;_-* &quot;-&quot;??\ &quot;лв.&quot;_-;_-@_-"/>
    <numFmt numFmtId="164" formatCode="hh:mm:ss;@"/>
    <numFmt numFmtId="165" formatCode="_-* #,##0\ &quot;лв.&quot;_-;\-* #,##0\ &quot;лв.&quot;_-;_-* &quot;-&quot;??\ &quot;лв.&quot;_-;_-@_-"/>
    <numFmt numFmtId="166" formatCode="[$-402]dd\.mm\."/>
    <numFmt numFmtId="167" formatCode="_-* #,##0.00\ _л_в_-;\-* #,##0.00\ _л_в_-;_-* \-??\ _л_в_-;_-@_-"/>
    <numFmt numFmtId="168" formatCode="#&quot; RTG &quot;"/>
    <numFmt numFmtId="169" formatCode="#.0&quot; RTG &quot;"/>
    <numFmt numFmtId="170" formatCode="#&quot; GRP's &quot;"/>
    <numFmt numFmtId="171" formatCode="#.0&quot; GRP's &quot;"/>
    <numFmt numFmtId="172" formatCode="0.0%"/>
    <numFmt numFmtId="173" formatCode="&quot; &quot;#,##0.00&quot;    &quot;;&quot;-&quot;#,##0.00&quot;    &quot;;&quot; -&quot;00&quot;    &quot;;&quot; &quot;@&quot; &quot;"/>
    <numFmt numFmtId="174" formatCode="#,##0.00\ [$лв.-402]"/>
  </numFmts>
  <fonts count="32">
    <font>
      <sz val="10"/>
      <name val="Arial"/>
      <family val="2"/>
      <charset val="204"/>
    </font>
    <font>
      <sz val="8"/>
      <color theme="0"/>
      <name val="Calibri"/>
      <family val="2"/>
      <charset val="204"/>
    </font>
    <font>
      <sz val="10"/>
      <name val="Arial"/>
      <family val="2"/>
      <charset val="204"/>
    </font>
    <font>
      <sz val="11"/>
      <color theme="0"/>
      <name val="Arial Black"/>
      <family val="2"/>
      <charset val="204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b/>
      <sz val="9"/>
      <color rgb="FFC00000"/>
      <name val="Calibri"/>
      <family val="2"/>
      <charset val="204"/>
      <scheme val="minor"/>
    </font>
    <font>
      <b/>
      <sz val="8"/>
      <color rgb="FFC0000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9"/>
      <color rgb="FF002060"/>
      <name val="Calibri"/>
      <family val="2"/>
      <charset val="204"/>
      <scheme val="minor"/>
    </font>
    <font>
      <b/>
      <sz val="10"/>
      <color theme="6" tint="-0.249977111117893"/>
      <name val="Calibri"/>
      <family val="2"/>
      <charset val="204"/>
    </font>
    <font>
      <b/>
      <u/>
      <sz val="12"/>
      <color rgb="FFC00000"/>
      <name val="Calibri"/>
      <family val="2"/>
      <charset val="204"/>
      <scheme val="minor"/>
    </font>
    <font>
      <sz val="10"/>
      <name val="Helv"/>
    </font>
    <font>
      <sz val="10"/>
      <name val="Arial"/>
      <family val="2"/>
      <charset val="204"/>
    </font>
    <font>
      <b/>
      <sz val="8"/>
      <name val="Calibri"/>
      <family val="2"/>
      <charset val="204"/>
    </font>
    <font>
      <b/>
      <sz val="9"/>
      <color rgb="FFC00000"/>
      <name val="Calibri"/>
      <family val="2"/>
      <charset val="204"/>
    </font>
    <font>
      <sz val="9"/>
      <color rgb="FFC00000"/>
      <name val="Calibri"/>
      <family val="2"/>
      <charset val="204"/>
    </font>
    <font>
      <b/>
      <sz val="9"/>
      <color rgb="FFFF0000"/>
      <name val="Calibri"/>
      <family val="2"/>
      <scheme val="minor"/>
    </font>
    <font>
      <b/>
      <i/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i/>
      <sz val="12"/>
      <name val="Calibri"/>
      <family val="2"/>
      <charset val="204"/>
      <scheme val="minor"/>
    </font>
    <font>
      <b/>
      <i/>
      <sz val="12"/>
      <name val="Timok"/>
      <family val="2"/>
    </font>
    <font>
      <sz val="12"/>
      <name val="Timok"/>
      <family val="2"/>
    </font>
    <font>
      <b/>
      <i/>
      <sz val="12"/>
      <name val="Timok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C0C0C0"/>
      </patternFill>
    </fill>
  </fills>
  <borders count="4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/>
      <bottom style="thick">
        <color theme="6" tint="-0.2499465926084170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7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5" fillId="0" borderId="0" applyFill="0">
      <alignment vertical="center"/>
    </xf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5" fillId="0" borderId="0"/>
    <xf numFmtId="167" fontId="2" fillId="0" borderId="0" applyFill="0" applyBorder="0" applyAlignment="0" applyProtection="0"/>
    <xf numFmtId="0" fontId="2" fillId="0" borderId="0"/>
    <xf numFmtId="168" fontId="8" fillId="0" borderId="1" applyFont="0" applyFill="0" applyBorder="0" applyAlignment="0" applyProtection="0">
      <alignment horizontal="center" vertical="center"/>
    </xf>
    <xf numFmtId="170" fontId="8" fillId="0" borderId="1" applyFont="0" applyFill="0" applyBorder="0" applyAlignment="0" applyProtection="0">
      <alignment horizontal="center" vertical="center"/>
    </xf>
    <xf numFmtId="0" fontId="2" fillId="0" borderId="0"/>
    <xf numFmtId="0" fontId="2" fillId="0" borderId="0"/>
    <xf numFmtId="173" fontId="26" fillId="0" borderId="0" applyFill="0" applyBorder="0" applyAlignment="0" applyProtection="0"/>
    <xf numFmtId="9" fontId="26" fillId="0" borderId="0" applyFill="0" applyBorder="0" applyAlignment="0" applyProtection="0"/>
    <xf numFmtId="0" fontId="26" fillId="0" borderId="0" applyNumberFormat="0" applyBorder="0" applyProtection="0"/>
  </cellStyleXfs>
  <cellXfs count="158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4" fontId="4" fillId="2" borderId="0" xfId="3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4" fontId="5" fillId="0" borderId="0" xfId="1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164" fontId="5" fillId="0" borderId="0" xfId="3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64" fontId="6" fillId="4" borderId="0" xfId="3" applyFont="1" applyFill="1" applyAlignment="1">
      <alignment horizontal="center" vertical="center"/>
    </xf>
    <xf numFmtId="9" fontId="6" fillId="4" borderId="0" xfId="2" applyFont="1" applyFill="1" applyAlignment="1">
      <alignment horizontal="center" vertical="center"/>
    </xf>
    <xf numFmtId="44" fontId="6" fillId="4" borderId="0" xfId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164" fontId="5" fillId="0" borderId="1" xfId="3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5" fillId="0" borderId="1" xfId="2" applyFont="1" applyBorder="1" applyAlignment="1">
      <alignment horizontal="center" vertical="center"/>
    </xf>
    <xf numFmtId="44" fontId="5" fillId="0" borderId="1" xfId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44" fontId="8" fillId="5" borderId="0" xfId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3" fillId="0" borderId="0" xfId="0" applyFont="1" applyAlignment="1">
      <alignment vertical="center"/>
    </xf>
    <xf numFmtId="0" fontId="16" fillId="6" borderId="0" xfId="0" applyFont="1" applyFill="1" applyAlignment="1">
      <alignment horizontal="center" vertical="center"/>
    </xf>
    <xf numFmtId="169" fontId="17" fillId="0" borderId="1" xfId="10" applyNumberFormat="1" applyFont="1">
      <alignment horizontal="center" vertical="center"/>
    </xf>
    <xf numFmtId="171" fontId="18" fillId="0" borderId="1" xfId="11" applyNumberFormat="1" applyFont="1">
      <alignment horizontal="center" vertical="center"/>
    </xf>
    <xf numFmtId="171" fontId="6" fillId="5" borderId="0" xfId="0" applyNumberFormat="1" applyFont="1" applyFill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16" fontId="5" fillId="3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169" fontId="17" fillId="7" borderId="1" xfId="10" applyNumberFormat="1" applyFont="1" applyFill="1">
      <alignment horizontal="center" vertical="center"/>
    </xf>
    <xf numFmtId="171" fontId="18" fillId="7" borderId="1" xfId="11" applyNumberFormat="1" applyFont="1" applyFill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169" fontId="17" fillId="8" borderId="1" xfId="10" applyNumberFormat="1" applyFont="1" applyFill="1">
      <alignment horizontal="center" vertical="center"/>
    </xf>
    <xf numFmtId="171" fontId="18" fillId="8" borderId="1" xfId="11" applyNumberFormat="1" applyFont="1" applyFill="1">
      <alignment horizontal="center" vertical="center"/>
    </xf>
    <xf numFmtId="0" fontId="19" fillId="7" borderId="0" xfId="0" applyFont="1" applyFill="1" applyAlignment="1">
      <alignment horizontal="center" wrapText="1"/>
    </xf>
    <xf numFmtId="0" fontId="21" fillId="0" borderId="0" xfId="12" applyFont="1" applyFill="1" applyBorder="1"/>
    <xf numFmtId="0" fontId="2" fillId="0" borderId="0" xfId="13"/>
    <xf numFmtId="0" fontId="22" fillId="0" borderId="0" xfId="6" applyFont="1" applyFill="1" applyBorder="1" applyAlignment="1"/>
    <xf numFmtId="10" fontId="21" fillId="0" borderId="0" xfId="12" applyNumberFormat="1" applyFont="1" applyFill="1" applyBorder="1"/>
    <xf numFmtId="0" fontId="20" fillId="4" borderId="13" xfId="6" applyFont="1" applyFill="1" applyBorder="1" applyAlignment="1">
      <alignment horizontal="center"/>
    </xf>
    <xf numFmtId="0" fontId="23" fillId="4" borderId="14" xfId="6" applyFont="1" applyFill="1" applyBorder="1" applyAlignment="1">
      <alignment horizontal="center"/>
    </xf>
    <xf numFmtId="0" fontId="23" fillId="4" borderId="15" xfId="6" applyFont="1" applyFill="1" applyBorder="1" applyAlignment="1">
      <alignment horizontal="center"/>
    </xf>
    <xf numFmtId="0" fontId="23" fillId="4" borderId="16" xfId="6" applyFont="1" applyFill="1" applyBorder="1" applyAlignment="1">
      <alignment horizontal="center"/>
    </xf>
    <xf numFmtId="0" fontId="23" fillId="4" borderId="17" xfId="6" applyFont="1" applyFill="1" applyBorder="1" applyAlignment="1">
      <alignment horizontal="center"/>
    </xf>
    <xf numFmtId="0" fontId="23" fillId="4" borderId="18" xfId="6" applyFont="1" applyFill="1" applyBorder="1" applyAlignment="1">
      <alignment horizontal="center"/>
    </xf>
    <xf numFmtId="0" fontId="23" fillId="4" borderId="19" xfId="6" applyFont="1" applyFill="1" applyBorder="1" applyAlignment="1">
      <alignment horizontal="center"/>
    </xf>
    <xf numFmtId="0" fontId="24" fillId="0" borderId="0" xfId="6" applyFont="1" applyFill="1" applyBorder="1" applyAlignment="1">
      <alignment horizontal="center"/>
    </xf>
    <xf numFmtId="0" fontId="20" fillId="4" borderId="21" xfId="6" applyFont="1" applyFill="1" applyBorder="1" applyAlignment="1"/>
    <xf numFmtId="0" fontId="23" fillId="4" borderId="22" xfId="6" applyFont="1" applyFill="1" applyBorder="1" applyAlignment="1">
      <alignment horizontal="center"/>
    </xf>
    <xf numFmtId="172" fontId="23" fillId="4" borderId="23" xfId="6" applyNumberFormat="1" applyFont="1" applyFill="1" applyBorder="1" applyAlignment="1">
      <alignment horizontal="center"/>
    </xf>
    <xf numFmtId="172" fontId="23" fillId="4" borderId="24" xfId="6" applyNumberFormat="1" applyFont="1" applyFill="1" applyBorder="1" applyAlignment="1">
      <alignment horizontal="center"/>
    </xf>
    <xf numFmtId="172" fontId="23" fillId="4" borderId="22" xfId="6" applyNumberFormat="1" applyFont="1" applyFill="1" applyBorder="1" applyAlignment="1">
      <alignment horizontal="center"/>
    </xf>
    <xf numFmtId="9" fontId="23" fillId="4" borderId="25" xfId="6" applyNumberFormat="1" applyFont="1" applyFill="1" applyBorder="1" applyAlignment="1">
      <alignment horizontal="center"/>
    </xf>
    <xf numFmtId="0" fontId="21" fillId="0" borderId="20" xfId="12" applyFont="1" applyFill="1" applyBorder="1"/>
    <xf numFmtId="0" fontId="20" fillId="0" borderId="13" xfId="6" applyFont="1" applyFill="1" applyBorder="1" applyAlignment="1"/>
    <xf numFmtId="0" fontId="22" fillId="0" borderId="14" xfId="6" applyFont="1" applyFill="1" applyBorder="1" applyAlignment="1">
      <alignment horizontal="center"/>
    </xf>
    <xf numFmtId="10" fontId="22" fillId="0" borderId="14" xfId="6" applyNumberFormat="1" applyFont="1" applyFill="1" applyBorder="1" applyAlignment="1">
      <alignment horizontal="center"/>
    </xf>
    <xf numFmtId="2" fontId="22" fillId="0" borderId="14" xfId="6" applyNumberFormat="1" applyFont="1" applyFill="1" applyBorder="1" applyAlignment="1">
      <alignment horizontal="center"/>
    </xf>
    <xf numFmtId="172" fontId="22" fillId="0" borderId="14" xfId="2" applyNumberFormat="1" applyFont="1" applyFill="1" applyBorder="1" applyAlignment="1">
      <alignment horizontal="center"/>
    </xf>
    <xf numFmtId="172" fontId="22" fillId="0" borderId="26" xfId="2" applyNumberFormat="1" applyFont="1" applyFill="1" applyBorder="1" applyAlignment="1">
      <alignment horizontal="center"/>
    </xf>
    <xf numFmtId="2" fontId="23" fillId="0" borderId="19" xfId="6" applyNumberFormat="1" applyFont="1" applyFill="1" applyBorder="1" applyAlignment="1">
      <alignment horizontal="center"/>
    </xf>
    <xf numFmtId="0" fontId="21" fillId="0" borderId="27" xfId="6" applyFont="1" applyFill="1" applyBorder="1" applyAlignment="1">
      <alignment horizontal="center"/>
    </xf>
    <xf numFmtId="4" fontId="22" fillId="0" borderId="26" xfId="14" applyNumberFormat="1" applyFont="1" applyFill="1" applyBorder="1" applyAlignment="1">
      <alignment horizontal="center"/>
    </xf>
    <xf numFmtId="4" fontId="22" fillId="0" borderId="26" xfId="6" applyNumberFormat="1" applyFont="1" applyFill="1" applyBorder="1" applyAlignment="1">
      <alignment horizontal="right"/>
    </xf>
    <xf numFmtId="4" fontId="22" fillId="0" borderId="26" xfId="6" applyNumberFormat="1" applyFont="1" applyFill="1" applyBorder="1" applyAlignment="1">
      <alignment horizontal="center"/>
    </xf>
    <xf numFmtId="4" fontId="22" fillId="0" borderId="26" xfId="14" applyNumberFormat="1" applyFont="1" applyFill="1" applyBorder="1" applyAlignment="1"/>
    <xf numFmtId="4" fontId="22" fillId="0" borderId="28" xfId="6" applyNumberFormat="1" applyFont="1" applyFill="1" applyBorder="1" applyAlignment="1"/>
    <xf numFmtId="4" fontId="21" fillId="0" borderId="0" xfId="12" applyNumberFormat="1" applyFont="1" applyFill="1" applyBorder="1"/>
    <xf numFmtId="0" fontId="21" fillId="0" borderId="21" xfId="6" applyFont="1" applyFill="1" applyBorder="1" applyAlignment="1">
      <alignment horizontal="center"/>
    </xf>
    <xf numFmtId="1" fontId="22" fillId="0" borderId="22" xfId="14" applyNumberFormat="1" applyFont="1" applyFill="1" applyBorder="1" applyAlignment="1">
      <alignment horizontal="center"/>
    </xf>
    <xf numFmtId="9" fontId="22" fillId="0" borderId="22" xfId="15" applyFont="1" applyFill="1" applyBorder="1" applyAlignment="1">
      <alignment horizontal="center"/>
    </xf>
    <xf numFmtId="2" fontId="22" fillId="0" borderId="22" xfId="6" applyNumberFormat="1" applyFont="1" applyFill="1" applyBorder="1" applyAlignment="1">
      <alignment horizontal="center"/>
    </xf>
    <xf numFmtId="2" fontId="22" fillId="0" borderId="22" xfId="14" applyNumberFormat="1" applyFont="1" applyFill="1" applyBorder="1" applyAlignment="1">
      <alignment horizontal="center"/>
    </xf>
    <xf numFmtId="2" fontId="22" fillId="0" borderId="22" xfId="14" applyNumberFormat="1" applyFont="1" applyFill="1" applyBorder="1" applyAlignment="1"/>
    <xf numFmtId="2" fontId="22" fillId="0" borderId="25" xfId="6" applyNumberFormat="1" applyFont="1" applyFill="1" applyBorder="1" applyAlignment="1"/>
    <xf numFmtId="0" fontId="27" fillId="0" borderId="29" xfId="6" applyFont="1" applyFill="1" applyBorder="1" applyAlignment="1"/>
    <xf numFmtId="0" fontId="22" fillId="0" borderId="30" xfId="6" applyFont="1" applyFill="1" applyBorder="1" applyAlignment="1">
      <alignment horizontal="center"/>
    </xf>
    <xf numFmtId="9" fontId="22" fillId="0" borderId="30" xfId="6" applyNumberFormat="1" applyFont="1" applyFill="1" applyBorder="1" applyAlignment="1">
      <alignment horizontal="center"/>
    </xf>
    <xf numFmtId="2" fontId="22" fillId="0" borderId="30" xfId="6" applyNumberFormat="1" applyFont="1" applyFill="1" applyBorder="1" applyAlignment="1">
      <alignment horizontal="center"/>
    </xf>
    <xf numFmtId="172" fontId="22" fillId="0" borderId="30" xfId="2" applyNumberFormat="1" applyFont="1" applyFill="1" applyBorder="1" applyAlignment="1">
      <alignment horizontal="center"/>
    </xf>
    <xf numFmtId="2" fontId="23" fillId="0" borderId="31" xfId="6" applyNumberFormat="1" applyFont="1" applyFill="1" applyBorder="1" applyAlignment="1">
      <alignment horizontal="center"/>
    </xf>
    <xf numFmtId="0" fontId="21" fillId="0" borderId="32" xfId="6" applyFont="1" applyFill="1" applyBorder="1" applyAlignment="1">
      <alignment horizontal="center"/>
    </xf>
    <xf numFmtId="4" fontId="22" fillId="0" borderId="33" xfId="6" applyNumberFormat="1" applyFont="1" applyFill="1" applyBorder="1" applyAlignment="1"/>
    <xf numFmtId="0" fontId="21" fillId="0" borderId="34" xfId="6" applyFont="1" applyFill="1" applyBorder="1" applyAlignment="1">
      <alignment horizontal="center"/>
    </xf>
    <xf numFmtId="1" fontId="22" fillId="0" borderId="35" xfId="14" applyNumberFormat="1" applyFont="1" applyFill="1" applyBorder="1" applyAlignment="1">
      <alignment horizontal="center"/>
    </xf>
    <xf numFmtId="9" fontId="22" fillId="0" borderId="35" xfId="15" applyFont="1" applyFill="1" applyBorder="1" applyAlignment="1">
      <alignment horizontal="center"/>
    </xf>
    <xf numFmtId="2" fontId="22" fillId="0" borderId="35" xfId="6" applyNumberFormat="1" applyFont="1" applyFill="1" applyBorder="1" applyAlignment="1">
      <alignment horizontal="center"/>
    </xf>
    <xf numFmtId="4" fontId="22" fillId="0" borderId="35" xfId="14" applyNumberFormat="1" applyFont="1" applyFill="1" applyBorder="1" applyAlignment="1">
      <alignment horizontal="center"/>
    </xf>
    <xf numFmtId="2" fontId="22" fillId="0" borderId="35" xfId="14" applyNumberFormat="1" applyFont="1" applyFill="1" applyBorder="1" applyAlignment="1"/>
    <xf numFmtId="2" fontId="22" fillId="0" borderId="36" xfId="6" applyNumberFormat="1" applyFont="1" applyFill="1" applyBorder="1" applyAlignment="1"/>
    <xf numFmtId="10" fontId="22" fillId="0" borderId="30" xfId="6" applyNumberFormat="1" applyFont="1" applyFill="1" applyBorder="1" applyAlignment="1">
      <alignment horizontal="center"/>
    </xf>
    <xf numFmtId="0" fontId="21" fillId="0" borderId="0" xfId="6" applyFont="1" applyFill="1" applyBorder="1" applyAlignment="1"/>
    <xf numFmtId="4" fontId="22" fillId="0" borderId="0" xfId="6" applyNumberFormat="1" applyFont="1" applyFill="1" applyBorder="1" applyAlignment="1"/>
    <xf numFmtId="0" fontId="25" fillId="0" borderId="37" xfId="6" applyFont="1" applyFill="1" applyBorder="1" applyAlignment="1">
      <alignment horizontal="center"/>
    </xf>
    <xf numFmtId="4" fontId="23" fillId="4" borderId="38" xfId="6" applyNumberFormat="1" applyFont="1" applyFill="1" applyBorder="1" applyAlignment="1">
      <alignment horizontal="center"/>
    </xf>
    <xf numFmtId="0" fontId="23" fillId="4" borderId="39" xfId="6" applyFont="1" applyFill="1" applyBorder="1" applyAlignment="1">
      <alignment horizontal="center"/>
    </xf>
    <xf numFmtId="4" fontId="23" fillId="9" borderId="38" xfId="6" applyNumberFormat="1" applyFont="1" applyFill="1" applyBorder="1" applyAlignment="1">
      <alignment horizontal="right"/>
    </xf>
    <xf numFmtId="4" fontId="23" fillId="9" borderId="40" xfId="6" applyNumberFormat="1" applyFont="1" applyFill="1" applyBorder="1" applyAlignment="1">
      <alignment horizontal="right"/>
    </xf>
    <xf numFmtId="0" fontId="25" fillId="0" borderId="0" xfId="6" applyFont="1" applyFill="1" applyBorder="1" applyAlignment="1">
      <alignment horizontal="center"/>
    </xf>
    <xf numFmtId="0" fontId="23" fillId="0" borderId="0" xfId="6" applyFont="1" applyFill="1" applyBorder="1" applyAlignment="1">
      <alignment horizontal="center"/>
    </xf>
    <xf numFmtId="4" fontId="23" fillId="0" borderId="0" xfId="6" applyNumberFormat="1" applyFont="1" applyFill="1" applyBorder="1" applyAlignment="1">
      <alignment horizontal="right"/>
    </xf>
    <xf numFmtId="172" fontId="23" fillId="0" borderId="0" xfId="2" applyNumberFormat="1" applyFont="1" applyFill="1" applyBorder="1" applyAlignment="1">
      <alignment horizontal="right"/>
    </xf>
    <xf numFmtId="0" fontId="25" fillId="0" borderId="41" xfId="6" applyFont="1" applyFill="1" applyBorder="1" applyAlignment="1">
      <alignment horizontal="center"/>
    </xf>
    <xf numFmtId="172" fontId="23" fillId="4" borderId="42" xfId="2" applyNumberFormat="1" applyFont="1" applyFill="1" applyBorder="1" applyAlignment="1">
      <alignment horizontal="center"/>
    </xf>
    <xf numFmtId="0" fontId="23" fillId="0" borderId="39" xfId="6" applyFont="1" applyFill="1" applyBorder="1" applyAlignment="1">
      <alignment horizontal="center"/>
    </xf>
    <xf numFmtId="4" fontId="23" fillId="0" borderId="38" xfId="6" applyNumberFormat="1" applyFont="1" applyFill="1" applyBorder="1" applyAlignment="1"/>
    <xf numFmtId="4" fontId="23" fillId="0" borderId="40" xfId="6" applyNumberFormat="1" applyFont="1" applyFill="1" applyBorder="1" applyAlignment="1">
      <alignment horizontal="right"/>
    </xf>
    <xf numFmtId="0" fontId="23" fillId="0" borderId="0" xfId="6" applyFont="1" applyFill="1" applyBorder="1" applyAlignment="1"/>
    <xf numFmtId="4" fontId="23" fillId="0" borderId="0" xfId="6" applyNumberFormat="1" applyFont="1" applyFill="1" applyBorder="1" applyAlignment="1"/>
    <xf numFmtId="9" fontId="23" fillId="0" borderId="0" xfId="2" applyFont="1" applyFill="1" applyBorder="1" applyAlignment="1"/>
    <xf numFmtId="4" fontId="23" fillId="0" borderId="43" xfId="6" applyNumberFormat="1" applyFont="1" applyFill="1" applyBorder="1" applyAlignment="1"/>
    <xf numFmtId="4" fontId="23" fillId="0" borderId="43" xfId="6" applyNumberFormat="1" applyFont="1" applyFill="1" applyBorder="1" applyAlignment="1">
      <alignment horizontal="right"/>
    </xf>
    <xf numFmtId="9" fontId="23" fillId="0" borderId="43" xfId="2" applyFont="1" applyFill="1" applyBorder="1" applyAlignment="1"/>
    <xf numFmtId="9" fontId="23" fillId="0" borderId="17" xfId="2" applyFont="1" applyFill="1" applyBorder="1" applyAlignment="1"/>
    <xf numFmtId="4" fontId="23" fillId="0" borderId="17" xfId="6" applyNumberFormat="1" applyFont="1" applyFill="1" applyBorder="1" applyAlignment="1"/>
    <xf numFmtId="0" fontId="25" fillId="0" borderId="44" xfId="6" applyFont="1" applyFill="1" applyBorder="1" applyAlignment="1">
      <alignment horizontal="center"/>
    </xf>
    <xf numFmtId="172" fontId="23" fillId="4" borderId="38" xfId="2" applyNumberFormat="1" applyFont="1" applyFill="1" applyBorder="1" applyAlignment="1">
      <alignment horizontal="center"/>
    </xf>
    <xf numFmtId="0" fontId="23" fillId="0" borderId="38" xfId="6" applyFont="1" applyFill="1" applyBorder="1" applyAlignment="1">
      <alignment horizontal="center"/>
    </xf>
    <xf numFmtId="172" fontId="23" fillId="0" borderId="0" xfId="2" applyNumberFormat="1" applyFont="1" applyFill="1" applyBorder="1" applyAlignment="1"/>
    <xf numFmtId="0" fontId="22" fillId="0" borderId="43" xfId="6" applyFont="1" applyFill="1" applyBorder="1" applyAlignment="1"/>
    <xf numFmtId="0" fontId="23" fillId="0" borderId="43" xfId="6" applyFont="1" applyFill="1" applyBorder="1" applyAlignment="1">
      <alignment horizontal="center"/>
    </xf>
    <xf numFmtId="0" fontId="23" fillId="9" borderId="44" xfId="6" applyFont="1" applyFill="1" applyBorder="1" applyAlignment="1"/>
    <xf numFmtId="0" fontId="22" fillId="9" borderId="38" xfId="6" applyFont="1" applyFill="1" applyBorder="1" applyAlignment="1"/>
    <xf numFmtId="0" fontId="23" fillId="9" borderId="38" xfId="6" applyFont="1" applyFill="1" applyBorder="1" applyAlignment="1">
      <alignment horizontal="center"/>
    </xf>
    <xf numFmtId="4" fontId="23" fillId="9" borderId="38" xfId="6" applyNumberFormat="1" applyFont="1" applyFill="1" applyBorder="1" applyAlignment="1"/>
    <xf numFmtId="4" fontId="23" fillId="9" borderId="40" xfId="6" applyNumberFormat="1" applyFont="1" applyFill="1" applyBorder="1" applyAlignment="1"/>
    <xf numFmtId="0" fontId="22" fillId="0" borderId="0" xfId="16" applyFont="1" applyFill="1" applyBorder="1" applyAlignment="1"/>
    <xf numFmtId="4" fontId="22" fillId="0" borderId="0" xfId="16" applyNumberFormat="1" applyFont="1" applyFill="1" applyBorder="1" applyAlignment="1"/>
    <xf numFmtId="4" fontId="24" fillId="0" borderId="0" xfId="6" applyNumberFormat="1" applyFont="1" applyFill="1" applyBorder="1" applyAlignment="1"/>
    <xf numFmtId="0" fontId="15" fillId="0" borderId="0" xfId="7"/>
    <xf numFmtId="0" fontId="28" fillId="0" borderId="0" xfId="6" applyFont="1" applyAlignment="1">
      <alignment horizontal="centerContinuous"/>
    </xf>
    <xf numFmtId="0" fontId="29" fillId="0" borderId="0" xfId="6" applyFont="1" applyAlignment="1">
      <alignment horizontal="centerContinuous"/>
    </xf>
    <xf numFmtId="0" fontId="15" fillId="0" borderId="0" xfId="7" applyAlignment="1">
      <alignment horizontal="left"/>
    </xf>
    <xf numFmtId="174" fontId="31" fillId="0" borderId="0" xfId="13" applyNumberFormat="1" applyFont="1"/>
    <xf numFmtId="17" fontId="5" fillId="0" borderId="1" xfId="0" applyNumberFormat="1" applyFont="1" applyBorder="1" applyAlignment="1">
      <alignment vertical="center"/>
    </xf>
    <xf numFmtId="44" fontId="11" fillId="5" borderId="3" xfId="1" applyFont="1" applyFill="1" applyBorder="1" applyAlignment="1">
      <alignment horizontal="center" vertical="center"/>
    </xf>
    <xf numFmtId="44" fontId="11" fillId="5" borderId="4" xfId="1" applyFont="1" applyFill="1" applyBorder="1" applyAlignment="1">
      <alignment horizontal="center" vertical="center"/>
    </xf>
    <xf numFmtId="9" fontId="10" fillId="0" borderId="6" xfId="0" applyNumberFormat="1" applyFont="1" applyBorder="1" applyAlignment="1">
      <alignment horizontal="center" vertical="center"/>
    </xf>
    <xf numFmtId="9" fontId="10" fillId="0" borderId="7" xfId="0" applyNumberFormat="1" applyFont="1" applyBorder="1" applyAlignment="1">
      <alignment horizontal="center" vertical="center"/>
    </xf>
    <xf numFmtId="44" fontId="8" fillId="3" borderId="9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30" fillId="0" borderId="0" xfId="6" applyFont="1" applyAlignment="1">
      <alignment horizontal="center"/>
    </xf>
  </cellXfs>
  <cellStyles count="17">
    <cellStyle name="Comma 27" xfId="14"/>
    <cellStyle name="Comma 27 2" xfId="8"/>
    <cellStyle name="Currency" xfId="1" builtinId="4"/>
    <cellStyle name="Date" xfId="4"/>
    <cellStyle name="GRP's" xfId="11"/>
    <cellStyle name="Hour" xfId="3"/>
    <cellStyle name="Normal" xfId="0" builtinId="0"/>
    <cellStyle name="Normal 10" xfId="13"/>
    <cellStyle name="Normal 13 2" xfId="12"/>
    <cellStyle name="Normal 2" xfId="7"/>
    <cellStyle name="Normal 28" xfId="16"/>
    <cellStyle name="Normal 28 2" xfId="9"/>
    <cellStyle name="Percent" xfId="2" builtinId="5"/>
    <cellStyle name="Percent 2" xfId="5"/>
    <cellStyle name="Percent 27" xfId="15"/>
    <cellStyle name="RTG" xfId="10"/>
    <cellStyle name="Style 1" xfId="6"/>
  </cellStyles>
  <dxfs count="1">
    <dxf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228600</xdr:colOff>
      <xdr:row>1</xdr:row>
      <xdr:rowOff>54334</xdr:rowOff>
    </xdr:from>
    <xdr:to>
      <xdr:col>24</xdr:col>
      <xdr:colOff>365760</xdr:colOff>
      <xdr:row>3</xdr:row>
      <xdr:rowOff>137160</xdr:rowOff>
    </xdr:to>
    <xdr:pic>
      <xdr:nvPicPr>
        <xdr:cNvPr id="2" name="Картина 1" descr="LOGO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25000" b="24359"/>
        <a:stretch>
          <a:fillRect/>
        </a:stretch>
      </xdr:blipFill>
      <xdr:spPr>
        <a:xfrm>
          <a:off x="9380220" y="183874"/>
          <a:ext cx="2080260" cy="448586"/>
        </a:xfrm>
        <a:prstGeom prst="rect">
          <a:avLst/>
        </a:prstGeom>
      </xdr:spPr>
    </xdr:pic>
    <xdr:clientData/>
  </xdr:twoCellAnchor>
  <xdr:twoCellAnchor editAs="oneCell">
    <xdr:from>
      <xdr:col>20</xdr:col>
      <xdr:colOff>228600</xdr:colOff>
      <xdr:row>4</xdr:row>
      <xdr:rowOff>91440</xdr:rowOff>
    </xdr:from>
    <xdr:to>
      <xdr:col>24</xdr:col>
      <xdr:colOff>348201</xdr:colOff>
      <xdr:row>5</xdr:row>
      <xdr:rowOff>100324</xdr:rowOff>
    </xdr:to>
    <xdr:pic>
      <xdr:nvPicPr>
        <xdr:cNvPr id="3" name="Картина 2" descr="cafe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893" t="20202" r="15663" b="27273"/>
        <a:stretch>
          <a:fillRect/>
        </a:stretch>
      </xdr:blipFill>
      <xdr:spPr>
        <a:xfrm>
          <a:off x="9768840" y="769620"/>
          <a:ext cx="1674081" cy="184144"/>
        </a:xfrm>
        <a:prstGeom prst="rect">
          <a:avLst/>
        </a:prstGeom>
      </xdr:spPr>
    </xdr:pic>
    <xdr:clientData/>
  </xdr:twoCellAnchor>
  <xdr:twoCellAnchor editAs="oneCell">
    <xdr:from>
      <xdr:col>6</xdr:col>
      <xdr:colOff>257175</xdr:colOff>
      <xdr:row>3</xdr:row>
      <xdr:rowOff>161925</xdr:rowOff>
    </xdr:from>
    <xdr:to>
      <xdr:col>8</xdr:col>
      <xdr:colOff>47625</xdr:colOff>
      <xdr:row>7</xdr:row>
      <xdr:rowOff>218914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86534720-B406-4536-BCFE-88DBDD5BA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" y="666750"/>
          <a:ext cx="1009650" cy="76183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My%20Documents\My%20Documents\cafe\2016\DSK%20Bank\Anex%2022_Studentski%20proekt\New\TV%20Argent\To_DSK_TV%20media%20prpoposal%20Mladejka%20progra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cuments\2018%20-%20ACTUAL\MY%20COMPUTER\1%20-%20Clients%202019\MTG%20DSK%20BANK%20Alternative%20Ad%20Offer%20Feb-May%202019_YFSF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ba\Documents\Cafe%20Reklam%20Clients\DSK\Campaigns\RP%2046.%20Youths%20&amp;%20Students%20-%2001.10.2017%20-%2030.10.2017\To%20the%20Bank\RP46_Youths&amp;Students_October_2017%20-%20v3%20-%20approve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REMENA_ARNAUDOVA\2017\2017\Klienti\DSK_2017\RP_19_Mladeji_i_studenti_May\offers\TV\To_client_tv%20proposal_DSK%20Mladejka%20programa_May_REV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y\Share\MediaClients\MONY\MP_OOH2004_offe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vfile2\ROOT\ADVERTISEMENT\NTVREKLAMA\Sponsorships_2015\OFFER%20TEMPLATES%202015\Rate%20cards\05%202015\MTG_Template_MAY_%202015-VD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sco\a%20proad\My%20Documents\A%20PROAD\Clients\GloBul\Plovdiv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a/AppData/Local/Microsoft/Windows/Temporary%20Internet%20Files/Content.Outlook/XZY37FW4/TV7-Template-Aug-2013-pack-update-30-07-201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a/Desktop/TV7-Template-Mar-2014-RateCard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.dsk.grp\Home%20Folder\Users\buba\Documents\Cafe%20Reklam%20Clients\DSK\Campaigns\RP%2046.%20Youths%20&amp;%20Students%20-%2001.10.2017%20-%2030.10.2017\To%20the%20Bank\RP46_Youths&amp;Students_October_2017%20-%20v3%20-%20approv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My%20Documents\My%20Documents\cafe\2016\DSK%20Bank\Anex%2018_Consumer%20Loans_April\Approved\Argent%20new\To_client_media%20proposal_Potrebiteslki%20produljeni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rina_Tsekova\Cafe_reklam_2017\2017\Klienti\DSK_2017\RP_45_Consumer_Loans_Sept-Oct'2017\Media_plans\DSK%20Consumer%20Loans_Sept-Oct'2017_v4%20-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Cafe_reklam_2018\Clients\DSK_2018\RP_34_Consumer_Loans_June'2018\Media_plans\&#1089;%20&#1082;&#1086;&#1088;&#1077;&#1082;&#1094;.%20&#1079;&#1072;%20&#1041;&#1053;&#1058;%20RP_34_Consumer_Loans_June-July'2018_v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Temporary%20Internet%20Files\Content.Outlook\COGIJUN2\Metro%20Cash%20&amp;%20Carry_TV_JunY14\Ostoinostena-shema_June_201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this_sheet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rina_Tsekova\Cafe_reklam_2017\2017\Klienti\DSK_2017\RP_33_Consumer_Loans_June'2017\Media_plan\RP_33_DSK_Consumer_Loans_09-30June'2017_approved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lyan.dimitrov\Desktop\Templates\05%20MAY%202015\MTG_Template_MAY_%202015-VD%20-update13.05.201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ba\Documents\Cafe%20Reklam%20Clients\DSK\Campaigns\RP%2045.-%2045A.%20Consumer%20Loans%20-%2011.09%20-%2011.10.2017\To%20the%20Bank\DSK%20Consumer%20Loans_Sept-Oct'2017%20-%20Approv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i &amp; The Voice"/>
      <sheetName val="Fox non standart"/>
      <sheetName val="btv"/>
      <sheetName val="btv NC"/>
      <sheetName val="Summary"/>
      <sheetName val="Nova"/>
      <sheetName val="Lookup"/>
    </sheetNames>
    <sheetDataSet>
      <sheetData sheetId="0"/>
      <sheetData sheetId="1">
        <row r="14">
          <cell r="C14">
            <v>70</v>
          </cell>
        </row>
      </sheetData>
      <sheetData sheetId="2"/>
      <sheetData sheetId="3"/>
      <sheetData sheetId="4">
        <row r="4">
          <cell r="F4" t="str">
            <v>DSK</v>
          </cell>
        </row>
      </sheetData>
      <sheetData sheetId="5">
        <row r="4">
          <cell r="P4">
            <v>15</v>
          </cell>
        </row>
      </sheetData>
      <sheetData sheetId="6">
        <row r="3">
          <cell r="F3" t="str">
            <v>PROGRAM</v>
          </cell>
        </row>
        <row r="151">
          <cell r="B151">
            <v>0.7</v>
          </cell>
        </row>
        <row r="152">
          <cell r="B152">
            <v>0.75</v>
          </cell>
        </row>
        <row r="153">
          <cell r="B153">
            <v>0.8</v>
          </cell>
        </row>
        <row r="154">
          <cell r="B154">
            <v>0.85</v>
          </cell>
        </row>
        <row r="155">
          <cell r="B155">
            <v>0.9</v>
          </cell>
        </row>
        <row r="156">
          <cell r="B156">
            <v>0.95</v>
          </cell>
        </row>
        <row r="157">
          <cell r="B157">
            <v>1</v>
          </cell>
        </row>
        <row r="158">
          <cell r="B158">
            <v>1.05</v>
          </cell>
        </row>
        <row r="159">
          <cell r="B159">
            <v>1.1000000000000001</v>
          </cell>
        </row>
        <row r="160">
          <cell r="B160">
            <v>1.1499999999999999</v>
          </cell>
        </row>
        <row r="161">
          <cell r="B161">
            <v>1.2</v>
          </cell>
        </row>
        <row r="194">
          <cell r="A194">
            <v>0</v>
          </cell>
        </row>
        <row r="195">
          <cell r="A195">
            <v>0.01</v>
          </cell>
        </row>
        <row r="196">
          <cell r="A196">
            <v>0.02</v>
          </cell>
        </row>
        <row r="197">
          <cell r="A197">
            <v>0.03</v>
          </cell>
        </row>
        <row r="198">
          <cell r="A198">
            <v>0.04</v>
          </cell>
        </row>
        <row r="199">
          <cell r="A199">
            <v>0.05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G (2)"/>
      <sheetName val="MTG"/>
      <sheetName val="MEDIA PLAN"/>
      <sheetName val="SUMMARY"/>
      <sheetName val="Rate Card"/>
      <sheetName val="drop-down lists"/>
      <sheetName val="Лист1"/>
    </sheetNames>
    <sheetDataSet>
      <sheetData sheetId="0"/>
      <sheetData sheetId="1"/>
      <sheetData sheetId="2"/>
      <sheetData sheetId="3"/>
      <sheetData sheetId="4"/>
      <sheetData sheetId="5">
        <row r="2">
          <cell r="I2">
            <v>0.5</v>
          </cell>
        </row>
        <row r="3">
          <cell r="I3">
            <v>0.6</v>
          </cell>
        </row>
        <row r="4">
          <cell r="I4">
            <v>0.7</v>
          </cell>
        </row>
        <row r="5">
          <cell r="I5">
            <v>0.85</v>
          </cell>
        </row>
        <row r="6">
          <cell r="I6">
            <v>1</v>
          </cell>
        </row>
        <row r="7">
          <cell r="I7">
            <v>1.2</v>
          </cell>
        </row>
        <row r="8">
          <cell r="I8">
            <v>1.4</v>
          </cell>
        </row>
      </sheetData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MTG_Video_spots"/>
      <sheetName val="Nova"/>
      <sheetName val="Diema Channels"/>
      <sheetName val="Fox Channels"/>
      <sheetName val="3rd Party Channels"/>
      <sheetName val="Lookup"/>
      <sheetName val="Nova TV Cut-in's"/>
      <sheetName val="bTV"/>
      <sheetName val="bTV Niches"/>
      <sheetName val="bTV Cut-in's"/>
      <sheetName val="Magic&amp;The Voice"/>
      <sheetName val="Cinema City"/>
      <sheetName val="Kino Arena"/>
      <sheetName val="Festival of Colors"/>
      <sheetName val="OOH_Budget"/>
      <sheetName val="AVV"/>
      <sheetName val="OOH Sofia"/>
      <sheetName val="Digital OOH"/>
      <sheetName val="Internet"/>
      <sheetName val="Budget"/>
    </sheetNames>
    <sheetDataSet>
      <sheetData sheetId="0">
        <row r="4">
          <cell r="K4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66">
          <cell r="A66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ic  The Voice"/>
      <sheetName val="btv NC"/>
      <sheetName val="btv"/>
      <sheetName val="btv Nonstandart"/>
      <sheetName val="Fox Nonstandart"/>
      <sheetName val="БНТ"/>
      <sheetName val="NTV nonstandart"/>
      <sheetName val="Summary"/>
      <sheetName val="Nova"/>
      <sheetName val="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F3" t="str">
            <v>PROGRAM</v>
          </cell>
        </row>
        <row r="70">
          <cell r="A70">
            <v>0</v>
          </cell>
        </row>
        <row r="71">
          <cell r="A71">
            <v>0.01</v>
          </cell>
        </row>
        <row r="72">
          <cell r="A72">
            <v>0.02</v>
          </cell>
        </row>
        <row r="73">
          <cell r="A73">
            <v>0.03</v>
          </cell>
        </row>
        <row r="74">
          <cell r="A74">
            <v>0.04</v>
          </cell>
        </row>
        <row r="75">
          <cell r="A75">
            <v>0.05</v>
          </cell>
        </row>
        <row r="76">
          <cell r="A76">
            <v>0.06</v>
          </cell>
        </row>
        <row r="77">
          <cell r="A77">
            <v>7.0000000000000007E-2</v>
          </cell>
        </row>
        <row r="78">
          <cell r="A78">
            <v>0.08</v>
          </cell>
        </row>
        <row r="79">
          <cell r="A79">
            <v>0.09</v>
          </cell>
        </row>
        <row r="80">
          <cell r="A80">
            <v>0.1</v>
          </cell>
        </row>
        <row r="81">
          <cell r="A81">
            <v>0.12</v>
          </cell>
        </row>
        <row r="82">
          <cell r="A82">
            <v>0.13</v>
          </cell>
        </row>
        <row r="83">
          <cell r="A83">
            <v>0.14000000000000001</v>
          </cell>
        </row>
        <row r="84">
          <cell r="A84">
            <v>0.15</v>
          </cell>
        </row>
        <row r="143">
          <cell r="A143" t="str">
            <v>Break</v>
          </cell>
        </row>
        <row r="145">
          <cell r="A145" t="str">
            <v>1stIB</v>
          </cell>
        </row>
        <row r="146">
          <cell r="A146" t="str">
            <v>lastIB</v>
          </cell>
        </row>
        <row r="147">
          <cell r="A147" t="str">
            <v>B&amp;1stIB</v>
          </cell>
        </row>
        <row r="148">
          <cell r="A148" t="str">
            <v>B&amp;lastIB</v>
          </cell>
        </row>
        <row r="149">
          <cell r="A149" t="str">
            <v>T&amp;T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y1"/>
      <sheetName val="zenith"/>
      <sheetName val="mony2"/>
      <sheetName val="mony"/>
    </sheetNames>
    <sheetDataSet>
      <sheetData sheetId="0" refreshError="1"/>
      <sheetData sheetId="1"/>
      <sheetData sheetId="2" refreshError="1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ova"/>
      <sheetName val="Diema Channels"/>
      <sheetName val="Fox Channels"/>
      <sheetName val="3rd Party Channels"/>
      <sheetName val="Disney"/>
      <sheetName val="Lookup"/>
      <sheetName val="DCN"/>
      <sheetName val="Rate Card"/>
      <sheetName val="drop-down lists"/>
    </sheetNames>
    <sheetDataSet>
      <sheetData sheetId="0"/>
      <sheetData sheetId="1"/>
      <sheetData sheetId="2"/>
      <sheetData sheetId="3"/>
      <sheetData sheetId="4"/>
      <sheetData sheetId="5"/>
      <sheetData sheetId="6">
        <row r="127">
          <cell r="A127" t="str">
            <v>Break</v>
          </cell>
        </row>
        <row r="128">
          <cell r="A128" t="str">
            <v>2inbreak</v>
          </cell>
        </row>
        <row r="129">
          <cell r="A129" t="str">
            <v>1stIB</v>
          </cell>
        </row>
        <row r="130">
          <cell r="A130" t="str">
            <v>lastIB</v>
          </cell>
        </row>
        <row r="131">
          <cell r="A131" t="str">
            <v>B&amp;1stIB</v>
          </cell>
        </row>
        <row r="132">
          <cell r="A132" t="str">
            <v>B&amp;lastIB</v>
          </cell>
        </row>
        <row r="133">
          <cell r="A133" t="str">
            <v>T&amp;T</v>
          </cell>
        </row>
      </sheetData>
      <sheetData sheetId="7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s"/>
      <sheetName val="Action Plan"/>
      <sheetName val="Project Cost Analysis 50 sqm"/>
      <sheetName val="Cost Analysis 50 sq (r1)"/>
      <sheetName val="Prim Design A"/>
      <sheetName val="Top Form B"/>
      <sheetName val="Budget Analysis 05-07"/>
    </sheetNames>
    <sheetDataSet>
      <sheetData sheetId="0" refreshError="1">
        <row r="2">
          <cell r="A2">
            <v>2.3199999999999998</v>
          </cell>
        </row>
        <row r="9">
          <cell r="C9">
            <v>36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7 pack"/>
      <sheetName val="TV7 RTG&amp;Prices"/>
      <sheetName val="News7 RTG&amp;Prices"/>
      <sheetName val="Super7 RTG&amp;Prices"/>
      <sheetName val="Sport scheme"/>
      <sheetName val="Calcs"/>
    </sheetNames>
    <sheetDataSet>
      <sheetData sheetId="0"/>
      <sheetData sheetId="1"/>
      <sheetData sheetId="2"/>
      <sheetData sheetId="3"/>
      <sheetData sheetId="4"/>
      <sheetData sheetId="5">
        <row r="3">
          <cell r="AZ3" t="str">
            <v>A</v>
          </cell>
        </row>
        <row r="4">
          <cell r="AZ4" t="str">
            <v>B</v>
          </cell>
        </row>
        <row r="5">
          <cell r="AZ5" t="str">
            <v>C</v>
          </cell>
        </row>
        <row r="6">
          <cell r="AZ6" t="str">
            <v>-</v>
          </cell>
        </row>
        <row r="7">
          <cell r="AZ7" t="str">
            <v>-</v>
          </cell>
        </row>
        <row r="8">
          <cell r="AZ8" t="str">
            <v>-</v>
          </cell>
        </row>
        <row r="9">
          <cell r="AZ9" t="str">
            <v>-</v>
          </cell>
        </row>
        <row r="10">
          <cell r="AZ10" t="str">
            <v>-</v>
          </cell>
        </row>
        <row r="11">
          <cell r="AZ11" t="str">
            <v>-</v>
          </cell>
        </row>
        <row r="12">
          <cell r="AZ12" t="str">
            <v>-</v>
          </cell>
        </row>
        <row r="13">
          <cell r="AZ13" t="str">
            <v>A2</v>
          </cell>
        </row>
        <row r="14">
          <cell r="AZ14" t="str">
            <v>B2</v>
          </cell>
        </row>
        <row r="15">
          <cell r="AZ15" t="str">
            <v>C2</v>
          </cell>
        </row>
        <row r="16">
          <cell r="AZ16" t="str">
            <v>-2</v>
          </cell>
        </row>
        <row r="17">
          <cell r="AZ17" t="str">
            <v>-2</v>
          </cell>
        </row>
        <row r="18">
          <cell r="AZ18" t="str">
            <v>-2</v>
          </cell>
        </row>
        <row r="19">
          <cell r="AZ19" t="str">
            <v>-2</v>
          </cell>
        </row>
        <row r="20">
          <cell r="AZ20" t="str">
            <v>-2</v>
          </cell>
        </row>
        <row r="21">
          <cell r="AZ21" t="str">
            <v>-2</v>
          </cell>
        </row>
        <row r="22">
          <cell r="AZ22" t="str">
            <v>-2</v>
          </cell>
        </row>
        <row r="23">
          <cell r="AZ23" t="str">
            <v>A3</v>
          </cell>
        </row>
        <row r="24">
          <cell r="AZ24" t="str">
            <v>B3</v>
          </cell>
        </row>
        <row r="25">
          <cell r="AZ25" t="str">
            <v>C3</v>
          </cell>
        </row>
        <row r="26">
          <cell r="AZ26" t="str">
            <v>-3</v>
          </cell>
        </row>
        <row r="27">
          <cell r="AZ27" t="str">
            <v>-3</v>
          </cell>
        </row>
        <row r="28">
          <cell r="AZ28" t="str">
            <v>-3</v>
          </cell>
        </row>
        <row r="29">
          <cell r="AZ29" t="str">
            <v>-3</v>
          </cell>
        </row>
        <row r="30">
          <cell r="AZ30" t="str">
            <v>-3</v>
          </cell>
        </row>
        <row r="31">
          <cell r="AZ31" t="str">
            <v>-3</v>
          </cell>
        </row>
        <row r="32">
          <cell r="AZ32" t="str">
            <v>-3</v>
          </cell>
        </row>
        <row r="33">
          <cell r="AZ33" t="str">
            <v>A4</v>
          </cell>
        </row>
        <row r="34">
          <cell r="AZ34" t="str">
            <v>B4</v>
          </cell>
        </row>
        <row r="35">
          <cell r="AZ35" t="str">
            <v>C4</v>
          </cell>
        </row>
        <row r="36">
          <cell r="AZ36" t="str">
            <v>-4</v>
          </cell>
        </row>
        <row r="37">
          <cell r="AZ37" t="str">
            <v>-4</v>
          </cell>
        </row>
        <row r="38">
          <cell r="AZ38" t="str">
            <v>-4</v>
          </cell>
        </row>
        <row r="39">
          <cell r="AZ39" t="str">
            <v>-4</v>
          </cell>
        </row>
        <row r="40">
          <cell r="AZ40" t="str">
            <v>-4</v>
          </cell>
        </row>
        <row r="41">
          <cell r="AZ41" t="str">
            <v>-4</v>
          </cell>
        </row>
        <row r="42">
          <cell r="AZ42" t="str">
            <v>-4</v>
          </cell>
        </row>
        <row r="43">
          <cell r="AZ43" t="str">
            <v>A5</v>
          </cell>
        </row>
        <row r="44">
          <cell r="AZ44" t="str">
            <v>B5</v>
          </cell>
        </row>
        <row r="45">
          <cell r="AZ45" t="str">
            <v>C5</v>
          </cell>
        </row>
        <row r="46">
          <cell r="AZ46" t="str">
            <v>-5</v>
          </cell>
        </row>
        <row r="47">
          <cell r="AZ47" t="str">
            <v>-5</v>
          </cell>
        </row>
        <row r="48">
          <cell r="AZ48" t="str">
            <v>-5</v>
          </cell>
        </row>
        <row r="49">
          <cell r="AZ49" t="str">
            <v>-5</v>
          </cell>
        </row>
        <row r="50">
          <cell r="AZ50" t="str">
            <v>-5</v>
          </cell>
        </row>
        <row r="51">
          <cell r="AZ51" t="str">
            <v>-5</v>
          </cell>
        </row>
        <row r="52">
          <cell r="AZ52" t="str">
            <v>-5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7 RateCard"/>
      <sheetName val="TV7 RTG&amp;Prices"/>
      <sheetName val="News7 RTG&amp;Prices"/>
      <sheetName val="Super7 RTG&amp;Prices"/>
      <sheetName val="Sport scheme"/>
      <sheetName val="Cal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E3" t="str">
            <v>-</v>
          </cell>
        </row>
        <row r="4">
          <cell r="BE4" t="str">
            <v>-</v>
          </cell>
        </row>
        <row r="5">
          <cell r="BE5" t="str">
            <v>-</v>
          </cell>
        </row>
        <row r="6">
          <cell r="BE6" t="str">
            <v>-</v>
          </cell>
        </row>
        <row r="7">
          <cell r="BE7" t="str">
            <v>-</v>
          </cell>
        </row>
        <row r="8">
          <cell r="BE8" t="str">
            <v>-</v>
          </cell>
        </row>
        <row r="9">
          <cell r="BE9" t="str">
            <v>-</v>
          </cell>
        </row>
        <row r="10">
          <cell r="BE10" t="str">
            <v>-</v>
          </cell>
        </row>
        <row r="11">
          <cell r="BE11" t="str">
            <v>-</v>
          </cell>
        </row>
        <row r="12">
          <cell r="BE12" t="str">
            <v>-</v>
          </cell>
        </row>
        <row r="13">
          <cell r="BE13" t="str">
            <v>-2</v>
          </cell>
        </row>
        <row r="14">
          <cell r="BE14" t="str">
            <v>-2</v>
          </cell>
        </row>
        <row r="15">
          <cell r="BE15" t="str">
            <v>-2</v>
          </cell>
        </row>
        <row r="16">
          <cell r="BE16" t="str">
            <v>-2</v>
          </cell>
        </row>
        <row r="17">
          <cell r="BE17" t="str">
            <v>-2</v>
          </cell>
        </row>
        <row r="18">
          <cell r="BE18" t="str">
            <v>-2</v>
          </cell>
        </row>
        <row r="19">
          <cell r="BE19" t="str">
            <v>-2</v>
          </cell>
        </row>
        <row r="20">
          <cell r="BE20" t="str">
            <v>-2</v>
          </cell>
        </row>
        <row r="21">
          <cell r="BE21" t="str">
            <v>-2</v>
          </cell>
        </row>
        <row r="22">
          <cell r="BE22" t="str">
            <v>-2</v>
          </cell>
        </row>
        <row r="23">
          <cell r="BE23" t="str">
            <v>-3</v>
          </cell>
        </row>
        <row r="24">
          <cell r="BE24" t="str">
            <v>-3</v>
          </cell>
        </row>
        <row r="25">
          <cell r="BE25" t="str">
            <v>-3</v>
          </cell>
        </row>
        <row r="26">
          <cell r="BE26" t="str">
            <v>-3</v>
          </cell>
        </row>
        <row r="27">
          <cell r="BE27" t="str">
            <v>-3</v>
          </cell>
        </row>
        <row r="28">
          <cell r="BE28" t="str">
            <v>-3</v>
          </cell>
        </row>
        <row r="29">
          <cell r="BE29" t="str">
            <v>-3</v>
          </cell>
        </row>
        <row r="30">
          <cell r="BE30" t="str">
            <v>-3</v>
          </cell>
        </row>
        <row r="31">
          <cell r="BE31" t="str">
            <v>-3</v>
          </cell>
        </row>
        <row r="32">
          <cell r="BE32" t="str">
            <v>-3</v>
          </cell>
        </row>
        <row r="33">
          <cell r="BE33" t="str">
            <v>-4</v>
          </cell>
        </row>
        <row r="34">
          <cell r="BE34" t="str">
            <v>-4</v>
          </cell>
        </row>
        <row r="35">
          <cell r="BE35" t="str">
            <v>-4</v>
          </cell>
        </row>
        <row r="36">
          <cell r="BE36" t="str">
            <v>-4</v>
          </cell>
        </row>
        <row r="37">
          <cell r="BE37" t="str">
            <v>-4</v>
          </cell>
        </row>
        <row r="38">
          <cell r="BE38" t="str">
            <v>-4</v>
          </cell>
        </row>
        <row r="39">
          <cell r="BE39" t="str">
            <v>-4</v>
          </cell>
        </row>
        <row r="40">
          <cell r="BE40" t="str">
            <v>-4</v>
          </cell>
        </row>
        <row r="41">
          <cell r="BE41" t="str">
            <v>-4</v>
          </cell>
        </row>
        <row r="42">
          <cell r="BE42" t="str">
            <v>-4</v>
          </cell>
        </row>
        <row r="43">
          <cell r="BE43" t="str">
            <v>-5</v>
          </cell>
        </row>
        <row r="44">
          <cell r="BE44" t="str">
            <v>-5</v>
          </cell>
        </row>
        <row r="45">
          <cell r="BE45" t="str">
            <v>-5</v>
          </cell>
        </row>
        <row r="46">
          <cell r="BE46" t="str">
            <v>-5</v>
          </cell>
        </row>
        <row r="47">
          <cell r="BE47" t="str">
            <v>-5</v>
          </cell>
        </row>
        <row r="48">
          <cell r="BE48" t="str">
            <v>-5</v>
          </cell>
        </row>
        <row r="49">
          <cell r="BE49" t="str">
            <v>-5</v>
          </cell>
        </row>
        <row r="50">
          <cell r="BE50" t="str">
            <v>-5</v>
          </cell>
        </row>
        <row r="51">
          <cell r="BE51" t="str">
            <v>-5</v>
          </cell>
        </row>
        <row r="52">
          <cell r="BE52" t="str">
            <v>-5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MTG_Video_spots"/>
      <sheetName val="Nova"/>
      <sheetName val="Diema Channels"/>
      <sheetName val="Fox Channels"/>
      <sheetName val="3rd Party Channels"/>
      <sheetName val="Lookup"/>
      <sheetName val="Nova TV Cut-in's"/>
      <sheetName val="bTV"/>
      <sheetName val="bTV Niches"/>
      <sheetName val="bTV Cut-in's"/>
      <sheetName val="Magic&amp;The Voice"/>
      <sheetName val="Cinema City"/>
      <sheetName val="Kino Arena"/>
      <sheetName val="Festival of Colors"/>
      <sheetName val="OOH_Budget"/>
      <sheetName val="AVV"/>
      <sheetName val="OOH Sofia"/>
      <sheetName val="Digital OOH"/>
      <sheetName val="Internet"/>
      <sheetName val="Budget"/>
    </sheetNames>
    <sheetDataSet>
      <sheetData sheetId="0">
        <row r="4">
          <cell r="K4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66">
          <cell r="A66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o"/>
      <sheetName val="Print"/>
      <sheetName val="BNT"/>
      <sheetName val="BTV"/>
      <sheetName val="BTV NC"/>
      <sheetName val="Summary"/>
      <sheetName val="Nova"/>
      <sheetName val="OOH"/>
      <sheetName val="OOH BUDGET"/>
      <sheetName val="Lookup"/>
      <sheetName val="DC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6">
          <cell r="AF36">
            <v>4</v>
          </cell>
        </row>
      </sheetData>
      <sheetData sheetId="5">
        <row r="4">
          <cell r="F4" t="str">
            <v>DSK Bank</v>
          </cell>
        </row>
      </sheetData>
      <sheetData sheetId="6">
        <row r="4">
          <cell r="P4">
            <v>43</v>
          </cell>
        </row>
      </sheetData>
      <sheetData sheetId="7" refreshError="1"/>
      <sheetData sheetId="8" refreshError="1"/>
      <sheetData sheetId="9">
        <row r="3">
          <cell r="F3" t="str">
            <v>PROGRAM</v>
          </cell>
        </row>
        <row r="151">
          <cell r="B151">
            <v>0.7</v>
          </cell>
        </row>
        <row r="152">
          <cell r="B152">
            <v>0.75</v>
          </cell>
        </row>
        <row r="153">
          <cell r="B153">
            <v>0.8</v>
          </cell>
        </row>
        <row r="154">
          <cell r="B154">
            <v>0.85</v>
          </cell>
        </row>
        <row r="155">
          <cell r="B155">
            <v>0.9</v>
          </cell>
        </row>
        <row r="156">
          <cell r="B156">
            <v>0.95</v>
          </cell>
        </row>
        <row r="157">
          <cell r="B157">
            <v>1</v>
          </cell>
        </row>
        <row r="158">
          <cell r="B158">
            <v>1.05</v>
          </cell>
        </row>
        <row r="159">
          <cell r="B159">
            <v>1.1000000000000001</v>
          </cell>
        </row>
        <row r="160">
          <cell r="B160">
            <v>1.1499999999999999</v>
          </cell>
        </row>
        <row r="161">
          <cell r="B161">
            <v>1.2</v>
          </cell>
        </row>
        <row r="194">
          <cell r="A194">
            <v>0</v>
          </cell>
        </row>
        <row r="195">
          <cell r="A195">
            <v>0.01</v>
          </cell>
        </row>
        <row r="196">
          <cell r="A196">
            <v>0.02</v>
          </cell>
        </row>
        <row r="197">
          <cell r="A197">
            <v>0.03</v>
          </cell>
        </row>
        <row r="198">
          <cell r="A198">
            <v>0.04</v>
          </cell>
        </row>
        <row r="199">
          <cell r="A199">
            <v>0.05</v>
          </cell>
        </row>
      </sheetData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MTG"/>
      <sheetName val="NovaSeptember"/>
      <sheetName val="NovaOctober"/>
      <sheetName val="Diema ChannelsSept"/>
      <sheetName val="Diema Channels October"/>
      <sheetName val="Fox ChannelsSept"/>
      <sheetName val="Fox ChannelsOct"/>
      <sheetName val="3rd Party ChannelsSept"/>
      <sheetName val="3rd Party ChannelsOct"/>
      <sheetName val="Nova TV Cut-in's"/>
      <sheetName val="Lookup"/>
      <sheetName val="bTV Oct"/>
      <sheetName val="bTV_Sept"/>
      <sheetName val="bTV Niches Oct"/>
      <sheetName val="bTV Niches_Sept"/>
      <sheetName val="bTV Cut-in's Oct"/>
      <sheetName val="bTV Cut-in's_Sept"/>
      <sheetName val="BNT_Sept"/>
      <sheetName val="BNT Оct"/>
      <sheetName val="Presa"/>
      <sheetName val="CCS"/>
      <sheetName val="Cinema Arena"/>
      <sheetName val="SummaryOOH"/>
      <sheetName val="OOH_Sofia"/>
      <sheetName val="BNK_2018"/>
      <sheetName val="AVV"/>
      <sheetName val="InsideVarna"/>
      <sheetName val="Premium_Internet"/>
      <sheetName val="Google plan"/>
      <sheetName val="Audience planning"/>
      <sheetName val="Budget"/>
    </sheetNames>
    <sheetDataSet>
      <sheetData sheetId="0">
        <row r="4">
          <cell r="K4" t="str">
            <v>A</v>
          </cell>
        </row>
        <row r="5">
          <cell r="K5" t="str">
            <v>-</v>
          </cell>
        </row>
        <row r="6">
          <cell r="K6" t="str">
            <v>-</v>
          </cell>
        </row>
        <row r="7">
          <cell r="K7" t="str">
            <v>-</v>
          </cell>
        </row>
        <row r="8">
          <cell r="K8" t="str">
            <v>-</v>
          </cell>
        </row>
        <row r="9">
          <cell r="K9" t="str">
            <v>-</v>
          </cell>
        </row>
        <row r="10">
          <cell r="K10" t="str">
            <v>-</v>
          </cell>
        </row>
        <row r="11">
          <cell r="K11" t="str">
            <v>-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66">
          <cell r="A66">
            <v>0</v>
          </cell>
        </row>
        <row r="67">
          <cell r="A67">
            <v>0.05</v>
          </cell>
        </row>
        <row r="70">
          <cell r="A70">
            <v>0</v>
          </cell>
        </row>
        <row r="71">
          <cell r="A71">
            <v>0.01</v>
          </cell>
        </row>
        <row r="72">
          <cell r="A72">
            <v>0.02</v>
          </cell>
        </row>
        <row r="73">
          <cell r="A73">
            <v>0.03</v>
          </cell>
        </row>
        <row r="74">
          <cell r="A74">
            <v>0.04</v>
          </cell>
        </row>
        <row r="75">
          <cell r="A75">
            <v>0.05</v>
          </cell>
        </row>
        <row r="76">
          <cell r="A76">
            <v>0.06</v>
          </cell>
        </row>
        <row r="77">
          <cell r="A77">
            <v>7.0000000000000007E-2</v>
          </cell>
        </row>
        <row r="78">
          <cell r="A78">
            <v>0.08</v>
          </cell>
        </row>
        <row r="79">
          <cell r="A79">
            <v>0.09</v>
          </cell>
        </row>
        <row r="80">
          <cell r="A80">
            <v>0.1</v>
          </cell>
        </row>
        <row r="81">
          <cell r="A81">
            <v>0.12</v>
          </cell>
        </row>
        <row r="82">
          <cell r="A82">
            <v>0.13</v>
          </cell>
        </row>
        <row r="83">
          <cell r="A83">
            <v>0.14000000000000001</v>
          </cell>
        </row>
        <row r="84">
          <cell r="A84">
            <v>0.15</v>
          </cell>
        </row>
        <row r="86">
          <cell r="A86">
            <v>0</v>
          </cell>
        </row>
        <row r="87">
          <cell r="A87">
            <v>0.03</v>
          </cell>
        </row>
        <row r="88">
          <cell r="A88">
            <v>0.05</v>
          </cell>
        </row>
        <row r="89">
          <cell r="A89">
            <v>0.08</v>
          </cell>
        </row>
        <row r="90">
          <cell r="A90">
            <v>0.09</v>
          </cell>
        </row>
        <row r="91">
          <cell r="A91">
            <v>0.1</v>
          </cell>
        </row>
        <row r="95">
          <cell r="A95">
            <v>0</v>
          </cell>
        </row>
        <row r="96">
          <cell r="A96">
            <v>0.1</v>
          </cell>
        </row>
        <row r="97">
          <cell r="A97">
            <v>0.12</v>
          </cell>
        </row>
        <row r="98">
          <cell r="A98">
            <v>0.15</v>
          </cell>
        </row>
        <row r="99">
          <cell r="A99">
            <v>0.18</v>
          </cell>
        </row>
        <row r="100">
          <cell r="A100">
            <v>0.19</v>
          </cell>
        </row>
        <row r="101">
          <cell r="A101">
            <v>0.2</v>
          </cell>
        </row>
        <row r="102">
          <cell r="A102">
            <v>0.21</v>
          </cell>
        </row>
        <row r="103">
          <cell r="A103">
            <v>0.22</v>
          </cell>
        </row>
        <row r="116">
          <cell r="A116">
            <v>0</v>
          </cell>
        </row>
        <row r="117">
          <cell r="A117">
            <v>0.05</v>
          </cell>
        </row>
        <row r="118">
          <cell r="A118">
            <v>0.08</v>
          </cell>
        </row>
        <row r="119">
          <cell r="A119">
            <v>0.09</v>
          </cell>
        </row>
        <row r="120">
          <cell r="A120">
            <v>0.1</v>
          </cell>
        </row>
        <row r="121">
          <cell r="A121">
            <v>0.11</v>
          </cell>
        </row>
        <row r="122">
          <cell r="A122">
            <v>0.12</v>
          </cell>
        </row>
        <row r="139">
          <cell r="A139" t="str">
            <v>CPP</v>
          </cell>
        </row>
        <row r="140">
          <cell r="A140" t="str">
            <v>RC</v>
          </cell>
        </row>
        <row r="143">
          <cell r="A143" t="str">
            <v>Break</v>
          </cell>
        </row>
        <row r="144">
          <cell r="A144">
            <v>0</v>
          </cell>
        </row>
        <row r="145">
          <cell r="A145" t="str">
            <v>1stIB</v>
          </cell>
        </row>
        <row r="146">
          <cell r="A146" t="str">
            <v>lastIB</v>
          </cell>
        </row>
        <row r="147">
          <cell r="A147" t="str">
            <v>B&amp;1stIB</v>
          </cell>
        </row>
        <row r="148">
          <cell r="A148" t="str">
            <v>B&amp;lastIB</v>
          </cell>
        </row>
        <row r="149">
          <cell r="A149" t="str">
            <v>T&amp;T</v>
          </cell>
        </row>
        <row r="157">
          <cell r="A157">
            <v>0</v>
          </cell>
        </row>
        <row r="158">
          <cell r="A158">
            <v>0.05</v>
          </cell>
        </row>
        <row r="159">
          <cell r="A159">
            <v>0.1</v>
          </cell>
        </row>
        <row r="160">
          <cell r="A160">
            <v>0.15</v>
          </cell>
        </row>
        <row r="161">
          <cell r="A161">
            <v>0.2</v>
          </cell>
        </row>
        <row r="162">
          <cell r="A162">
            <v>0.25</v>
          </cell>
        </row>
        <row r="163">
          <cell r="A163">
            <v>0.3</v>
          </cell>
        </row>
        <row r="164">
          <cell r="A164">
            <v>0.35</v>
          </cell>
        </row>
        <row r="165">
          <cell r="A165">
            <v>0.4</v>
          </cell>
        </row>
        <row r="167">
          <cell r="B167">
            <v>0.4</v>
          </cell>
        </row>
        <row r="168">
          <cell r="B168">
            <v>0.45</v>
          </cell>
        </row>
        <row r="169">
          <cell r="A169">
            <v>0</v>
          </cell>
          <cell r="B169">
            <v>0.5</v>
          </cell>
        </row>
        <row r="170">
          <cell r="A170">
            <v>0</v>
          </cell>
          <cell r="B170">
            <v>0.55000000000000004</v>
          </cell>
        </row>
        <row r="171">
          <cell r="A171">
            <v>0</v>
          </cell>
          <cell r="B171">
            <v>0.6</v>
          </cell>
        </row>
        <row r="172">
          <cell r="A172">
            <v>0</v>
          </cell>
          <cell r="B172">
            <v>0.65</v>
          </cell>
        </row>
        <row r="173">
          <cell r="A173">
            <v>0</v>
          </cell>
          <cell r="B173">
            <v>0.7</v>
          </cell>
        </row>
        <row r="174">
          <cell r="A174">
            <v>0</v>
          </cell>
          <cell r="B174">
            <v>0.75</v>
          </cell>
        </row>
        <row r="175">
          <cell r="A175">
            <v>0</v>
          </cell>
          <cell r="B175">
            <v>0.8</v>
          </cell>
        </row>
        <row r="176">
          <cell r="A176">
            <v>0</v>
          </cell>
          <cell r="B176">
            <v>0.85</v>
          </cell>
        </row>
        <row r="177">
          <cell r="A177">
            <v>0</v>
          </cell>
          <cell r="B177">
            <v>0.9</v>
          </cell>
        </row>
        <row r="178">
          <cell r="A178">
            <v>0</v>
          </cell>
          <cell r="B178">
            <v>0.95</v>
          </cell>
        </row>
        <row r="179">
          <cell r="A179">
            <v>0</v>
          </cell>
          <cell r="B179">
            <v>1</v>
          </cell>
        </row>
        <row r="180">
          <cell r="A180">
            <v>0</v>
          </cell>
          <cell r="B180">
            <v>1.05</v>
          </cell>
        </row>
        <row r="181">
          <cell r="A181">
            <v>0</v>
          </cell>
          <cell r="B181">
            <v>1.1000000000000001</v>
          </cell>
        </row>
        <row r="182">
          <cell r="A182">
            <v>0</v>
          </cell>
          <cell r="B182">
            <v>1.1499999999999999</v>
          </cell>
        </row>
        <row r="183">
          <cell r="A183">
            <v>0</v>
          </cell>
          <cell r="B183">
            <v>1.2</v>
          </cell>
        </row>
        <row r="184">
          <cell r="A184">
            <v>0</v>
          </cell>
          <cell r="B184">
            <v>1.25</v>
          </cell>
        </row>
        <row r="185">
          <cell r="A185">
            <v>0</v>
          </cell>
          <cell r="B185">
            <v>1.3</v>
          </cell>
        </row>
        <row r="186">
          <cell r="A186">
            <v>0</v>
          </cell>
          <cell r="B186">
            <v>1.35</v>
          </cell>
        </row>
        <row r="187">
          <cell r="A187">
            <v>0</v>
          </cell>
          <cell r="B187">
            <v>1.4</v>
          </cell>
        </row>
        <row r="195">
          <cell r="A195" t="str">
            <v>A18-34</v>
          </cell>
        </row>
        <row r="196">
          <cell r="A196" t="str">
            <v>A18-49</v>
          </cell>
        </row>
        <row r="197">
          <cell r="A197" t="str">
            <v>A25-54</v>
          </cell>
        </row>
        <row r="198">
          <cell r="A198" t="str">
            <v>W25-54</v>
          </cell>
        </row>
        <row r="199">
          <cell r="A199" t="str">
            <v>M18-49</v>
          </cell>
        </row>
        <row r="200">
          <cell r="A200" t="str">
            <v>A18-49 U</v>
          </cell>
        </row>
        <row r="201">
          <cell r="A201" t="str">
            <v>A 18-54 (A, B, C1, C2)</v>
          </cell>
        </row>
        <row r="202">
          <cell r="A202">
            <v>0</v>
          </cell>
        </row>
        <row r="232">
          <cell r="A232">
            <v>0</v>
          </cell>
        </row>
        <row r="233">
          <cell r="A233">
            <v>0.01</v>
          </cell>
        </row>
        <row r="234">
          <cell r="A234">
            <v>0.02</v>
          </cell>
        </row>
        <row r="235">
          <cell r="A235">
            <v>0.05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June"/>
      <sheetName val="Nova_June"/>
      <sheetName val="Diema Channels_June"/>
      <sheetName val="Fox Channels_June"/>
      <sheetName val="3rd Party Channels_June"/>
      <sheetName val="NTV nonstandart"/>
      <sheetName val="Summary_July"/>
      <sheetName val="Nova_July"/>
      <sheetName val="Diema Channels_July"/>
      <sheetName val="Fox Channels_July"/>
      <sheetName val="3rd Party Channels_July"/>
      <sheetName val="BTV june"/>
      <sheetName val="BTV july"/>
      <sheetName val="BTV NC june"/>
      <sheetName val="BTV NC july"/>
      <sheetName val="BTV_nonstandard june"/>
      <sheetName val="BTV_nonstandard july"/>
      <sheetName val="BNT june"/>
      <sheetName val="BNT july"/>
      <sheetName val="TSH"/>
      <sheetName val="OOH_budget"/>
      <sheetName val="OOH"/>
      <sheetName val="E79"/>
      <sheetName val="AVV_RPM"/>
      <sheetName val="InsideVarna"/>
      <sheetName val="Metro"/>
      <sheetName val="CinemaCity"/>
      <sheetName val="Arena"/>
      <sheetName val="Presa"/>
      <sheetName val="Premium"/>
      <sheetName val="Google_Perfomance"/>
      <sheetName val="Audience planning"/>
      <sheetName val="Budget"/>
      <sheetName val="Lookup"/>
    </sheetNames>
    <sheetDataSet>
      <sheetData sheetId="0">
        <row r="4">
          <cell r="K4" t="str">
            <v>A</v>
          </cell>
        </row>
        <row r="5">
          <cell r="K5" t="str">
            <v>-</v>
          </cell>
        </row>
        <row r="6">
          <cell r="K6" t="str">
            <v>-</v>
          </cell>
        </row>
        <row r="7">
          <cell r="K7" t="str">
            <v>-</v>
          </cell>
        </row>
        <row r="8">
          <cell r="K8" t="str">
            <v>-</v>
          </cell>
        </row>
        <row r="9">
          <cell r="K9" t="str">
            <v>-</v>
          </cell>
        </row>
        <row r="10">
          <cell r="K10" t="str">
            <v>-</v>
          </cell>
        </row>
        <row r="11">
          <cell r="K11" t="str">
            <v>-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49">
          <cell r="C49">
            <v>317317.72382132174</v>
          </cell>
        </row>
      </sheetData>
      <sheetData sheetId="33">
        <row r="66">
          <cell r="A66">
            <v>0</v>
          </cell>
        </row>
        <row r="67">
          <cell r="A67">
            <v>0.05</v>
          </cell>
        </row>
        <row r="70">
          <cell r="A70">
            <v>0</v>
          </cell>
        </row>
        <row r="71">
          <cell r="A71">
            <v>0.05</v>
          </cell>
        </row>
        <row r="72">
          <cell r="A72">
            <v>7.0000000000000007E-2</v>
          </cell>
        </row>
        <row r="73">
          <cell r="A73">
            <v>0.08</v>
          </cell>
        </row>
        <row r="74">
          <cell r="A74">
            <v>0.09</v>
          </cell>
        </row>
        <row r="75">
          <cell r="A75">
            <v>0.1</v>
          </cell>
        </row>
        <row r="76">
          <cell r="A76">
            <v>0.12</v>
          </cell>
        </row>
        <row r="77">
          <cell r="A77">
            <v>0.13</v>
          </cell>
        </row>
        <row r="78">
          <cell r="A78">
            <v>0.14000000000000001</v>
          </cell>
        </row>
        <row r="79">
          <cell r="A79">
            <v>0.15</v>
          </cell>
        </row>
        <row r="80">
          <cell r="A80">
            <v>0.16</v>
          </cell>
        </row>
        <row r="81">
          <cell r="A81">
            <v>0.17</v>
          </cell>
        </row>
        <row r="82">
          <cell r="A82">
            <v>0.18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7">
          <cell r="A87">
            <v>0</v>
          </cell>
        </row>
        <row r="88">
          <cell r="A88">
            <v>0.03</v>
          </cell>
        </row>
        <row r="89">
          <cell r="A89">
            <v>0.05</v>
          </cell>
        </row>
        <row r="90">
          <cell r="A90">
            <v>0.08</v>
          </cell>
        </row>
        <row r="91">
          <cell r="A91">
            <v>0.09</v>
          </cell>
        </row>
        <row r="92">
          <cell r="A92">
            <v>0.1</v>
          </cell>
        </row>
        <row r="96">
          <cell r="A96">
            <v>0</v>
          </cell>
        </row>
        <row r="97">
          <cell r="A97">
            <v>0.1</v>
          </cell>
        </row>
        <row r="98">
          <cell r="A98">
            <v>0.12</v>
          </cell>
        </row>
        <row r="99">
          <cell r="A99">
            <v>0.15</v>
          </cell>
        </row>
        <row r="100">
          <cell r="A100">
            <v>0.18</v>
          </cell>
        </row>
        <row r="101">
          <cell r="A101">
            <v>0.19</v>
          </cell>
        </row>
        <row r="102">
          <cell r="A102">
            <v>0.2</v>
          </cell>
        </row>
        <row r="103">
          <cell r="A103">
            <v>0.21</v>
          </cell>
        </row>
        <row r="104">
          <cell r="A104">
            <v>0.22</v>
          </cell>
        </row>
        <row r="105">
          <cell r="A105">
            <v>0.23</v>
          </cell>
        </row>
        <row r="106">
          <cell r="A106">
            <v>0.24</v>
          </cell>
        </row>
        <row r="107">
          <cell r="A107">
            <v>0.25</v>
          </cell>
        </row>
        <row r="120">
          <cell r="A120">
            <v>0</v>
          </cell>
        </row>
        <row r="121">
          <cell r="A121">
            <v>0.05</v>
          </cell>
        </row>
        <row r="122">
          <cell r="A122">
            <v>0.08</v>
          </cell>
        </row>
        <row r="123">
          <cell r="A123">
            <v>0.09</v>
          </cell>
        </row>
        <row r="124">
          <cell r="A124">
            <v>0.1</v>
          </cell>
        </row>
        <row r="125">
          <cell r="A125">
            <v>0.11</v>
          </cell>
        </row>
        <row r="126">
          <cell r="A126">
            <v>0.12</v>
          </cell>
        </row>
        <row r="165">
          <cell r="A165">
            <v>0</v>
          </cell>
        </row>
        <row r="166">
          <cell r="A166">
            <v>0.05</v>
          </cell>
        </row>
        <row r="167">
          <cell r="A167">
            <v>0.1</v>
          </cell>
        </row>
        <row r="168">
          <cell r="A168">
            <v>0.15</v>
          </cell>
        </row>
        <row r="169">
          <cell r="A169">
            <v>0.2</v>
          </cell>
        </row>
        <row r="170">
          <cell r="A170">
            <v>0.25</v>
          </cell>
        </row>
        <row r="171">
          <cell r="A171">
            <v>0.3</v>
          </cell>
        </row>
        <row r="172">
          <cell r="A172">
            <v>0.35</v>
          </cell>
        </row>
        <row r="173">
          <cell r="A173">
            <v>0.4</v>
          </cell>
        </row>
        <row r="175">
          <cell r="B175">
            <v>0.4</v>
          </cell>
        </row>
        <row r="176">
          <cell r="B176">
            <v>0.45</v>
          </cell>
        </row>
        <row r="177">
          <cell r="A177">
            <v>0</v>
          </cell>
          <cell r="B177">
            <v>0.5</v>
          </cell>
        </row>
        <row r="178">
          <cell r="A178">
            <v>0</v>
          </cell>
          <cell r="B178">
            <v>0.55000000000000004</v>
          </cell>
        </row>
        <row r="179">
          <cell r="A179">
            <v>0</v>
          </cell>
          <cell r="B179">
            <v>0.6</v>
          </cell>
        </row>
        <row r="180">
          <cell r="A180">
            <v>0</v>
          </cell>
          <cell r="B180">
            <v>0.65</v>
          </cell>
        </row>
        <row r="181">
          <cell r="A181">
            <v>0</v>
          </cell>
          <cell r="B181">
            <v>0.7</v>
          </cell>
        </row>
        <row r="182">
          <cell r="A182">
            <v>0</v>
          </cell>
          <cell r="B182">
            <v>0.75</v>
          </cell>
        </row>
        <row r="183">
          <cell r="A183">
            <v>0</v>
          </cell>
          <cell r="B183">
            <v>0.8</v>
          </cell>
        </row>
        <row r="184">
          <cell r="A184">
            <v>0</v>
          </cell>
          <cell r="B184">
            <v>0.85</v>
          </cell>
        </row>
        <row r="185">
          <cell r="A185">
            <v>0</v>
          </cell>
          <cell r="B185">
            <v>0.9</v>
          </cell>
        </row>
        <row r="186">
          <cell r="A186">
            <v>0</v>
          </cell>
          <cell r="B186">
            <v>0.95</v>
          </cell>
        </row>
        <row r="187">
          <cell r="A187">
            <v>0</v>
          </cell>
          <cell r="B187">
            <v>1</v>
          </cell>
        </row>
        <row r="188">
          <cell r="A188">
            <v>0</v>
          </cell>
          <cell r="B188">
            <v>1.05</v>
          </cell>
        </row>
        <row r="189">
          <cell r="A189">
            <v>0</v>
          </cell>
          <cell r="B189">
            <v>1.1000000000000001</v>
          </cell>
        </row>
        <row r="190">
          <cell r="A190">
            <v>0</v>
          </cell>
          <cell r="B190">
            <v>1.1499999999999999</v>
          </cell>
        </row>
        <row r="191">
          <cell r="A191">
            <v>0</v>
          </cell>
          <cell r="B191">
            <v>1.2</v>
          </cell>
        </row>
        <row r="192">
          <cell r="A192">
            <v>0</v>
          </cell>
          <cell r="B192">
            <v>1.25</v>
          </cell>
        </row>
        <row r="193">
          <cell r="A193">
            <v>0</v>
          </cell>
          <cell r="B193">
            <v>1.3</v>
          </cell>
        </row>
        <row r="194">
          <cell r="A194">
            <v>0</v>
          </cell>
          <cell r="B194">
            <v>1.35</v>
          </cell>
        </row>
        <row r="195">
          <cell r="A195">
            <v>0</v>
          </cell>
          <cell r="B195">
            <v>1.4</v>
          </cell>
        </row>
        <row r="203">
          <cell r="A203" t="str">
            <v>A18-34</v>
          </cell>
        </row>
        <row r="204">
          <cell r="A204" t="str">
            <v>A18-49</v>
          </cell>
        </row>
        <row r="205">
          <cell r="A205" t="str">
            <v>A25-54</v>
          </cell>
        </row>
        <row r="206">
          <cell r="A206" t="str">
            <v>W25-54</v>
          </cell>
        </row>
        <row r="207">
          <cell r="A207" t="str">
            <v>M18-49</v>
          </cell>
        </row>
        <row r="208">
          <cell r="A208" t="str">
            <v>A18-49 U</v>
          </cell>
        </row>
        <row r="209">
          <cell r="A209">
            <v>0</v>
          </cell>
        </row>
        <row r="210">
          <cell r="A210">
            <v>0</v>
          </cell>
        </row>
        <row r="240">
          <cell r="A240">
            <v>0</v>
          </cell>
        </row>
        <row r="241">
          <cell r="A241">
            <v>0.01</v>
          </cell>
        </row>
        <row r="242">
          <cell r="A242">
            <v>0.02</v>
          </cell>
        </row>
        <row r="243">
          <cell r="A243">
            <v>0.03</v>
          </cell>
        </row>
        <row r="244">
          <cell r="A244">
            <v>0.04</v>
          </cell>
        </row>
        <row r="245">
          <cell r="A245">
            <v>0.05</v>
          </cell>
        </row>
        <row r="246">
          <cell r="A246">
            <v>0.06</v>
          </cell>
        </row>
        <row r="247">
          <cell r="A247">
            <v>7.0000000000000007E-2</v>
          </cell>
        </row>
        <row r="248">
          <cell r="A248">
            <v>0.08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BNT1 (2)"/>
      <sheetName val="BNT1"/>
      <sheetName val="BNT1_fixed"/>
      <sheetName val="BNT2"/>
      <sheetName val="BNT_World"/>
      <sheetName val="BNT_HD"/>
    </sheetNames>
    <sheetDataSet>
      <sheetData sheetId="0">
        <row r="3">
          <cell r="F3" t="str">
            <v>25-54</v>
          </cell>
          <cell r="G3" t="str">
            <v>W25-54</v>
          </cell>
          <cell r="H3" t="str">
            <v>M25-54</v>
          </cell>
          <cell r="I3" t="str">
            <v>45+</v>
          </cell>
        </row>
        <row r="4">
          <cell r="N4">
            <v>0.01</v>
          </cell>
          <cell r="Q4" t="str">
            <v>mon-fri</v>
          </cell>
        </row>
        <row r="5">
          <cell r="C5" t="str">
            <v>Фиксирана позиция в рекламен блок</v>
          </cell>
          <cell r="N5">
            <v>0.02</v>
          </cell>
          <cell r="Q5" t="str">
            <v>sat</v>
          </cell>
          <cell r="Z5" t="str">
            <v>06:00-12:00</v>
          </cell>
        </row>
        <row r="6">
          <cell r="C6" t="str">
            <v xml:space="preserve">Избор на рекламен блок </v>
          </cell>
          <cell r="N6">
            <v>0.03</v>
          </cell>
          <cell r="Q6" t="str">
            <v>sun</v>
          </cell>
          <cell r="Z6" t="str">
            <v>12:00-16:00</v>
          </cell>
        </row>
        <row r="7">
          <cell r="C7" t="str">
            <v>Фикс.позиция+Избор на рекл.блок</v>
          </cell>
          <cell r="N7">
            <v>0.04</v>
          </cell>
          <cell r="Z7" t="str">
            <v>16:00-18:00</v>
          </cell>
        </row>
        <row r="8">
          <cell r="C8" t="str">
            <v>Едновременно излъчване по два канала</v>
          </cell>
          <cell r="N8">
            <v>0.05</v>
          </cell>
          <cell r="Z8" t="str">
            <v>18:00-20:00</v>
          </cell>
        </row>
        <row r="9">
          <cell r="C9" t="str">
            <v>Едновременно излъчване по три канала</v>
          </cell>
          <cell r="N9">
            <v>0.06</v>
          </cell>
          <cell r="Z9" t="str">
            <v>20:00-22:00</v>
          </cell>
        </row>
        <row r="10">
          <cell r="N10">
            <v>7.0000000000000007E-2</v>
          </cell>
          <cell r="Q10" t="str">
            <v>mon-sun</v>
          </cell>
          <cell r="Z10" t="str">
            <v>22:00-01:00</v>
          </cell>
        </row>
        <row r="11">
          <cell r="N11">
            <v>0.08</v>
          </cell>
          <cell r="Z11" t="str">
            <v>01:00-06:00</v>
          </cell>
        </row>
        <row r="12">
          <cell r="C12" t="str">
            <v>Клип</v>
          </cell>
          <cell r="N12">
            <v>0.09</v>
          </cell>
        </row>
        <row r="13">
          <cell r="C13" t="str">
            <v>СЗ</v>
          </cell>
          <cell r="N13">
            <v>0.1</v>
          </cell>
        </row>
        <row r="14">
          <cell r="C14" t="str">
            <v>Платен репортаж</v>
          </cell>
          <cell r="N14">
            <v>0.11</v>
          </cell>
          <cell r="Z14" t="str">
            <v>06:00-16:00</v>
          </cell>
        </row>
        <row r="15">
          <cell r="C15" t="str">
            <v>Анонс</v>
          </cell>
          <cell r="N15">
            <v>0.12</v>
          </cell>
          <cell r="Z15" t="str">
            <v>16:00-19:00</v>
          </cell>
        </row>
        <row r="16">
          <cell r="N16">
            <v>0.13</v>
          </cell>
          <cell r="Z16" t="str">
            <v>19:00-00:00</v>
          </cell>
        </row>
        <row r="17">
          <cell r="B17">
            <v>5</v>
          </cell>
          <cell r="N17">
            <v>0.14000000000000001</v>
          </cell>
          <cell r="Z17" t="str">
            <v>00:00-06:00</v>
          </cell>
        </row>
        <row r="18">
          <cell r="B18">
            <v>6</v>
          </cell>
          <cell r="N18">
            <v>0.15</v>
          </cell>
          <cell r="Q18" t="str">
            <v>07.00 - 09.00</v>
          </cell>
        </row>
        <row r="19">
          <cell r="B19">
            <v>7</v>
          </cell>
          <cell r="N19">
            <v>0.16</v>
          </cell>
          <cell r="Q19" t="str">
            <v>09.00 - 12.00</v>
          </cell>
        </row>
        <row r="20">
          <cell r="B20">
            <v>8</v>
          </cell>
          <cell r="N20">
            <v>0.17</v>
          </cell>
          <cell r="Q20" t="str">
            <v>12.00 - 16.00</v>
          </cell>
        </row>
        <row r="21">
          <cell r="B21">
            <v>9</v>
          </cell>
          <cell r="N21">
            <v>0.18</v>
          </cell>
          <cell r="Q21" t="str">
            <v>16:00 -18:00</v>
          </cell>
        </row>
        <row r="22">
          <cell r="B22">
            <v>10</v>
          </cell>
          <cell r="N22">
            <v>0.19</v>
          </cell>
          <cell r="Q22" t="str">
            <v>18.00 - 23.00</v>
          </cell>
        </row>
        <row r="23">
          <cell r="B23">
            <v>11</v>
          </cell>
          <cell r="N23">
            <v>0.2</v>
          </cell>
          <cell r="Q23" t="str">
            <v>23.00 – 07.00</v>
          </cell>
        </row>
        <row r="24">
          <cell r="B24">
            <v>12</v>
          </cell>
          <cell r="N24">
            <v>0.21</v>
          </cell>
        </row>
        <row r="25">
          <cell r="B25">
            <v>13</v>
          </cell>
          <cell r="N25">
            <v>0.22</v>
          </cell>
        </row>
        <row r="26">
          <cell r="B26">
            <v>14</v>
          </cell>
          <cell r="N26">
            <v>0.23</v>
          </cell>
        </row>
        <row r="27">
          <cell r="B27">
            <v>15</v>
          </cell>
          <cell r="N27">
            <v>0.24</v>
          </cell>
        </row>
        <row r="28">
          <cell r="B28">
            <v>16</v>
          </cell>
          <cell r="N28">
            <v>0.25</v>
          </cell>
          <cell r="R28" t="str">
            <v>06:00-12:00</v>
          </cell>
          <cell r="S28" t="str">
            <v>12:00-18:00</v>
          </cell>
          <cell r="T28" t="str">
            <v>18:00-23:00</v>
          </cell>
          <cell r="U28" t="str">
            <v>23:00-01:00</v>
          </cell>
          <cell r="V28" t="str">
            <v>01:00-06:00</v>
          </cell>
        </row>
        <row r="29">
          <cell r="B29">
            <v>17</v>
          </cell>
          <cell r="N29">
            <v>0.26</v>
          </cell>
          <cell r="Q29" t="str">
            <v>mon-fri</v>
          </cell>
        </row>
        <row r="30">
          <cell r="B30">
            <v>18</v>
          </cell>
          <cell r="N30">
            <v>0.27</v>
          </cell>
          <cell r="Q30" t="str">
            <v>sat</v>
          </cell>
        </row>
        <row r="31">
          <cell r="B31">
            <v>19</v>
          </cell>
          <cell r="N31">
            <v>0.28000000000000003</v>
          </cell>
          <cell r="Q31" t="str">
            <v>sun</v>
          </cell>
        </row>
        <row r="32">
          <cell r="B32">
            <v>20</v>
          </cell>
          <cell r="N32">
            <v>0.28999999999999998</v>
          </cell>
        </row>
        <row r="33">
          <cell r="B33">
            <v>21</v>
          </cell>
          <cell r="N33">
            <v>0.3</v>
          </cell>
        </row>
        <row r="34">
          <cell r="B34">
            <v>22</v>
          </cell>
        </row>
        <row r="35">
          <cell r="B35">
            <v>23</v>
          </cell>
        </row>
        <row r="36">
          <cell r="B36">
            <v>24</v>
          </cell>
        </row>
        <row r="37">
          <cell r="B37">
            <v>25</v>
          </cell>
        </row>
        <row r="38">
          <cell r="B38">
            <v>26</v>
          </cell>
        </row>
        <row r="39">
          <cell r="B39">
            <v>27</v>
          </cell>
        </row>
        <row r="40">
          <cell r="B40">
            <v>28</v>
          </cell>
        </row>
        <row r="41">
          <cell r="B41">
            <v>29</v>
          </cell>
        </row>
        <row r="42">
          <cell r="B42">
            <v>30</v>
          </cell>
        </row>
        <row r="43">
          <cell r="B43">
            <v>31</v>
          </cell>
        </row>
        <row r="44">
          <cell r="B44">
            <v>32</v>
          </cell>
        </row>
        <row r="45">
          <cell r="B45">
            <v>33</v>
          </cell>
        </row>
        <row r="46">
          <cell r="B46">
            <v>34</v>
          </cell>
        </row>
        <row r="47">
          <cell r="B47">
            <v>35</v>
          </cell>
        </row>
        <row r="48">
          <cell r="B48">
            <v>36</v>
          </cell>
        </row>
        <row r="49">
          <cell r="B49">
            <v>37</v>
          </cell>
        </row>
        <row r="50">
          <cell r="B50">
            <v>38</v>
          </cell>
        </row>
        <row r="51">
          <cell r="B51">
            <v>39</v>
          </cell>
        </row>
        <row r="52">
          <cell r="B52">
            <v>40</v>
          </cell>
        </row>
        <row r="53">
          <cell r="B53">
            <v>41</v>
          </cell>
        </row>
        <row r="54">
          <cell r="B54">
            <v>42</v>
          </cell>
        </row>
        <row r="55">
          <cell r="B55">
            <v>43</v>
          </cell>
        </row>
        <row r="56">
          <cell r="B56">
            <v>44</v>
          </cell>
        </row>
        <row r="57">
          <cell r="B57">
            <v>45</v>
          </cell>
        </row>
        <row r="58">
          <cell r="B58">
            <v>46</v>
          </cell>
        </row>
        <row r="59">
          <cell r="B59">
            <v>47</v>
          </cell>
        </row>
        <row r="60">
          <cell r="B60">
            <v>48</v>
          </cell>
        </row>
        <row r="61">
          <cell r="B61">
            <v>49</v>
          </cell>
        </row>
        <row r="62">
          <cell r="B62">
            <v>50</v>
          </cell>
        </row>
        <row r="63">
          <cell r="B63">
            <v>51</v>
          </cell>
        </row>
        <row r="64">
          <cell r="B64">
            <v>52</v>
          </cell>
        </row>
        <row r="65">
          <cell r="B65">
            <v>53</v>
          </cell>
        </row>
        <row r="66">
          <cell r="B66">
            <v>54</v>
          </cell>
        </row>
        <row r="67">
          <cell r="B67">
            <v>55</v>
          </cell>
        </row>
        <row r="68">
          <cell r="B68">
            <v>56</v>
          </cell>
        </row>
        <row r="69">
          <cell r="B69">
            <v>57</v>
          </cell>
        </row>
        <row r="70">
          <cell r="B70">
            <v>58</v>
          </cell>
        </row>
        <row r="71">
          <cell r="B71">
            <v>59</v>
          </cell>
        </row>
        <row r="72">
          <cell r="B72">
            <v>60</v>
          </cell>
        </row>
        <row r="73">
          <cell r="B73">
            <v>61</v>
          </cell>
        </row>
        <row r="74">
          <cell r="B74">
            <v>62</v>
          </cell>
        </row>
        <row r="75">
          <cell r="B75">
            <v>63</v>
          </cell>
        </row>
        <row r="76">
          <cell r="B76">
            <v>64</v>
          </cell>
        </row>
        <row r="77">
          <cell r="B77">
            <v>65</v>
          </cell>
        </row>
        <row r="78">
          <cell r="B78">
            <v>66</v>
          </cell>
        </row>
        <row r="79">
          <cell r="B79">
            <v>67</v>
          </cell>
        </row>
        <row r="80">
          <cell r="B80">
            <v>68</v>
          </cell>
        </row>
        <row r="81">
          <cell r="B81">
            <v>69</v>
          </cell>
        </row>
        <row r="82">
          <cell r="B82">
            <v>70</v>
          </cell>
        </row>
        <row r="83">
          <cell r="B83">
            <v>71</v>
          </cell>
        </row>
        <row r="84">
          <cell r="B84">
            <v>72</v>
          </cell>
        </row>
        <row r="85">
          <cell r="B85">
            <v>73</v>
          </cell>
        </row>
        <row r="86">
          <cell r="B86">
            <v>74</v>
          </cell>
        </row>
        <row r="87">
          <cell r="B87">
            <v>75</v>
          </cell>
        </row>
        <row r="88">
          <cell r="B88">
            <v>76</v>
          </cell>
        </row>
        <row r="89">
          <cell r="B89">
            <v>77</v>
          </cell>
        </row>
        <row r="90">
          <cell r="B90">
            <v>78</v>
          </cell>
        </row>
        <row r="91">
          <cell r="B91">
            <v>79</v>
          </cell>
        </row>
        <row r="92">
          <cell r="B92">
            <v>80</v>
          </cell>
        </row>
        <row r="93">
          <cell r="B93">
            <v>81</v>
          </cell>
        </row>
        <row r="94">
          <cell r="B94">
            <v>82</v>
          </cell>
        </row>
        <row r="95">
          <cell r="B95">
            <v>83</v>
          </cell>
        </row>
        <row r="96">
          <cell r="B96">
            <v>84</v>
          </cell>
        </row>
        <row r="97">
          <cell r="B97">
            <v>85</v>
          </cell>
        </row>
        <row r="98">
          <cell r="B98">
            <v>86</v>
          </cell>
        </row>
        <row r="99">
          <cell r="B99">
            <v>87</v>
          </cell>
        </row>
        <row r="100">
          <cell r="B100">
            <v>88</v>
          </cell>
        </row>
        <row r="101">
          <cell r="B101">
            <v>89</v>
          </cell>
        </row>
        <row r="102">
          <cell r="B102">
            <v>90</v>
          </cell>
        </row>
        <row r="103">
          <cell r="B103">
            <v>120</v>
          </cell>
        </row>
        <row r="104">
          <cell r="B104">
            <v>240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is_sheet"/>
      <sheetName val="zenith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NT"/>
      <sheetName val="btv nonstandart"/>
      <sheetName val="btv NC"/>
      <sheetName val="btv"/>
      <sheetName val="NTV nonstandart"/>
      <sheetName val="Summary"/>
      <sheetName val="Nova"/>
      <sheetName val="Lookup"/>
      <sheetName val="SummaryOOH"/>
      <sheetName val="Sofia"/>
      <sheetName val="Countryside"/>
      <sheetName val="InsideVarna"/>
      <sheetName val="BNK"/>
      <sheetName val="Malls"/>
      <sheetName val="Metro"/>
      <sheetName val="Internet"/>
      <sheetName val="Press"/>
      <sheetName val="Budget"/>
    </sheetNames>
    <sheetDataSet>
      <sheetData sheetId="0"/>
      <sheetData sheetId="1"/>
      <sheetData sheetId="2"/>
      <sheetData sheetId="3"/>
      <sheetData sheetId="4"/>
      <sheetData sheetId="5">
        <row r="4">
          <cell r="K4" t="str">
            <v>A</v>
          </cell>
        </row>
      </sheetData>
      <sheetData sheetId="6"/>
      <sheetData sheetId="7">
        <row r="2">
          <cell r="C2">
            <v>0</v>
          </cell>
        </row>
        <row r="143">
          <cell r="A143" t="str">
            <v>Break</v>
          </cell>
        </row>
        <row r="144">
          <cell r="A144">
            <v>0</v>
          </cell>
        </row>
        <row r="145">
          <cell r="A145" t="str">
            <v>1stIB</v>
          </cell>
        </row>
        <row r="146">
          <cell r="A146" t="str">
            <v>lastIB</v>
          </cell>
        </row>
        <row r="147">
          <cell r="A147" t="str">
            <v>B&amp;1stIB</v>
          </cell>
        </row>
        <row r="148">
          <cell r="A148" t="str">
            <v>B&amp;lastIB</v>
          </cell>
        </row>
        <row r="149">
          <cell r="A149" t="str">
            <v>T&amp;T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ova"/>
      <sheetName val="Diema Channels"/>
      <sheetName val="Fox Channels"/>
      <sheetName val="3rd Party Channels"/>
      <sheetName val="Disney"/>
      <sheetName val="Lookup"/>
      <sheetName val="DCN"/>
      <sheetName val="Diema_Channels"/>
      <sheetName val="Fox_Channels"/>
      <sheetName val="3rd_Party_Channels"/>
    </sheetNames>
    <sheetDataSet>
      <sheetData sheetId="0">
        <row r="4">
          <cell r="K4" t="str">
            <v>-</v>
          </cell>
        </row>
        <row r="5">
          <cell r="K5" t="str">
            <v>-</v>
          </cell>
        </row>
        <row r="6">
          <cell r="K6" t="str">
            <v>-</v>
          </cell>
        </row>
        <row r="7">
          <cell r="K7" t="str">
            <v>-</v>
          </cell>
        </row>
        <row r="8">
          <cell r="K8" t="str">
            <v>-</v>
          </cell>
        </row>
        <row r="9">
          <cell r="K9" t="str">
            <v>-</v>
          </cell>
        </row>
        <row r="10">
          <cell r="K10" t="str">
            <v>-</v>
          </cell>
        </row>
        <row r="11">
          <cell r="K11" t="str">
            <v>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MTG"/>
      <sheetName val="Nova"/>
      <sheetName val="Diema Channels"/>
      <sheetName val="Fox Channels"/>
      <sheetName val="3rd Party Channels"/>
      <sheetName val="Nova TV Cut-in's"/>
      <sheetName val="Lookup"/>
      <sheetName val="bTV"/>
      <sheetName val="bTV Niches"/>
      <sheetName val="bTV Cut-in's"/>
      <sheetName val="BNT"/>
      <sheetName val="Presa"/>
      <sheetName val="CCS"/>
      <sheetName val="Cinema Arena"/>
      <sheetName val="SummaryOOH"/>
      <sheetName val="OOH_Sofia"/>
      <sheetName val="BNK_2018"/>
      <sheetName val="AVV"/>
      <sheetName val="Varna"/>
      <sheetName val="Premium_Internet"/>
      <sheetName val="Google plan"/>
      <sheetName val="Audience planning"/>
      <sheetName val="Budget"/>
    </sheetNames>
    <sheetDataSet>
      <sheetData sheetId="0">
        <row r="4">
          <cell r="K4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6">
          <cell r="A66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2:AJ28"/>
  <sheetViews>
    <sheetView showGridLines="0" showZeros="0" defaultGridColor="0" colorId="22" zoomScaleNormal="100" workbookViewId="0">
      <selection activeCell="H26" sqref="H26"/>
    </sheetView>
  </sheetViews>
  <sheetFormatPr defaultColWidth="8.85546875" defaultRowHeight="11.25"/>
  <cols>
    <col min="1" max="1" width="8" style="4" customWidth="1"/>
    <col min="2" max="2" width="15" style="4" bestFit="1" customWidth="1"/>
    <col min="3" max="3" width="6.5703125" style="5" bestFit="1" customWidth="1"/>
    <col min="4" max="4" width="8.28515625" style="8" bestFit="1" customWidth="1"/>
    <col min="5" max="5" width="6.7109375" style="5" bestFit="1" customWidth="1"/>
    <col min="6" max="6" width="7.140625" style="4" bestFit="1" customWidth="1"/>
    <col min="7" max="7" width="6.140625" style="5" customWidth="1"/>
    <col min="8" max="8" width="12.140625" style="4" bestFit="1" customWidth="1"/>
    <col min="9" max="9" width="9.28515625" style="4" bestFit="1" customWidth="1"/>
    <col min="10" max="10" width="9.28515625" style="4" customWidth="1"/>
    <col min="11" max="11" width="10" style="4" customWidth="1"/>
    <col min="12" max="12" width="12.28515625" style="6" bestFit="1" customWidth="1"/>
    <col min="13" max="18" width="5.7109375" style="5" hidden="1" customWidth="1"/>
    <col min="19" max="25" width="5.7109375" style="5" bestFit="1" customWidth="1"/>
    <col min="26" max="26" width="4.5703125" style="4" bestFit="1" customWidth="1"/>
    <col min="27" max="16384" width="8.85546875" style="4"/>
  </cols>
  <sheetData>
    <row r="2" spans="1:36" s="30" customFormat="1" ht="14.45" customHeight="1">
      <c r="A2" s="29"/>
      <c r="D2" s="31"/>
      <c r="E2" s="31"/>
      <c r="F2" s="31"/>
      <c r="G2" s="31"/>
      <c r="H2" s="31"/>
      <c r="I2" s="31"/>
      <c r="J2" s="31"/>
      <c r="K2" s="31"/>
      <c r="L2" s="31"/>
      <c r="AA2"/>
      <c r="AB2"/>
      <c r="AC2"/>
      <c r="AD2"/>
      <c r="AE2"/>
      <c r="AF2"/>
      <c r="AG2"/>
      <c r="AH2"/>
      <c r="AI2"/>
      <c r="AJ2"/>
    </row>
    <row r="3" spans="1:36" s="30" customFormat="1" ht="14.45" customHeight="1">
      <c r="A3" s="29"/>
      <c r="D3" s="31"/>
      <c r="E3" s="31"/>
      <c r="F3" s="31"/>
      <c r="G3" s="31"/>
      <c r="H3" s="31"/>
      <c r="I3" s="31"/>
      <c r="J3" s="31"/>
      <c r="K3" s="31"/>
      <c r="L3" s="31"/>
      <c r="AA3"/>
      <c r="AB3"/>
      <c r="AC3"/>
      <c r="AD3"/>
      <c r="AE3"/>
      <c r="AF3"/>
      <c r="AG3"/>
      <c r="AH3"/>
      <c r="AI3"/>
      <c r="AJ3"/>
    </row>
    <row r="4" spans="1:36" s="30" customFormat="1" ht="13.5" thickBot="1">
      <c r="A4" s="29"/>
      <c r="B4" s="32" t="s">
        <v>31</v>
      </c>
      <c r="C4" s="33" t="s">
        <v>32</v>
      </c>
      <c r="D4" s="34"/>
      <c r="E4" s="34"/>
      <c r="F4" s="34"/>
      <c r="G4" s="35"/>
      <c r="H4" s="35"/>
      <c r="I4" s="35"/>
      <c r="J4" s="35"/>
      <c r="K4" s="35"/>
      <c r="L4" s="35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/>
      <c r="AB4"/>
      <c r="AC4"/>
      <c r="AD4"/>
      <c r="AE4"/>
      <c r="AF4"/>
      <c r="AG4"/>
      <c r="AH4"/>
      <c r="AI4"/>
      <c r="AJ4"/>
    </row>
    <row r="5" spans="1:36" ht="13.5" thickTop="1">
      <c r="AA5"/>
      <c r="AB5"/>
      <c r="AC5"/>
      <c r="AD5"/>
      <c r="AE5"/>
      <c r="AF5"/>
      <c r="AG5"/>
      <c r="AH5"/>
      <c r="AI5"/>
      <c r="AJ5"/>
    </row>
    <row r="6" spans="1:36" ht="15.75">
      <c r="B6" s="37" t="s">
        <v>33</v>
      </c>
      <c r="AA6"/>
      <c r="AB6"/>
      <c r="AC6"/>
      <c r="AD6"/>
      <c r="AE6"/>
      <c r="AF6"/>
      <c r="AG6"/>
      <c r="AH6"/>
      <c r="AI6"/>
      <c r="AJ6"/>
    </row>
    <row r="7" spans="1:36" ht="12.75">
      <c r="M7"/>
      <c r="AA7"/>
      <c r="AB7"/>
      <c r="AC7"/>
      <c r="AD7"/>
      <c r="AE7"/>
      <c r="AF7"/>
      <c r="AG7"/>
      <c r="AH7"/>
      <c r="AI7"/>
      <c r="AJ7"/>
    </row>
    <row r="8" spans="1:36" ht="18.75">
      <c r="B8" s="1" t="s">
        <v>35</v>
      </c>
      <c r="C8" s="2"/>
      <c r="D8" s="3"/>
      <c r="E8" s="2"/>
      <c r="J8"/>
      <c r="K8"/>
      <c r="M8" s="42" t="s">
        <v>0</v>
      </c>
      <c r="N8" s="7" t="s">
        <v>1</v>
      </c>
      <c r="O8" s="7" t="s">
        <v>2</v>
      </c>
      <c r="P8" s="7" t="s">
        <v>3</v>
      </c>
      <c r="Q8" s="7" t="s">
        <v>4</v>
      </c>
      <c r="R8" s="7" t="s">
        <v>5</v>
      </c>
      <c r="S8" s="7" t="s">
        <v>6</v>
      </c>
      <c r="T8" s="7" t="s">
        <v>7</v>
      </c>
      <c r="U8" s="7" t="s">
        <v>8</v>
      </c>
      <c r="V8" s="7" t="s">
        <v>9</v>
      </c>
      <c r="W8" s="7" t="s">
        <v>10</v>
      </c>
      <c r="X8" s="7" t="s">
        <v>11</v>
      </c>
      <c r="Y8" s="7" t="s">
        <v>12</v>
      </c>
      <c r="AA8"/>
      <c r="AB8"/>
      <c r="AC8"/>
      <c r="AD8"/>
      <c r="AE8"/>
      <c r="AF8"/>
      <c r="AG8"/>
      <c r="AH8"/>
      <c r="AI8"/>
      <c r="AJ8"/>
    </row>
    <row r="9" spans="1:36" ht="24">
      <c r="J9" s="50" t="s">
        <v>37</v>
      </c>
      <c r="K9"/>
      <c r="M9" s="43">
        <v>43885</v>
      </c>
      <c r="N9" s="43">
        <v>43892</v>
      </c>
      <c r="O9" s="43">
        <f>N9+7</f>
        <v>43899</v>
      </c>
      <c r="P9" s="43">
        <f t="shared" ref="P9:Y9" si="0">O9+7</f>
        <v>43906</v>
      </c>
      <c r="Q9" s="43">
        <f t="shared" si="0"/>
        <v>43913</v>
      </c>
      <c r="R9" s="43">
        <f t="shared" si="0"/>
        <v>43920</v>
      </c>
      <c r="S9" s="43">
        <f t="shared" si="0"/>
        <v>43927</v>
      </c>
      <c r="T9" s="43">
        <f t="shared" si="0"/>
        <v>43934</v>
      </c>
      <c r="U9" s="43">
        <f t="shared" si="0"/>
        <v>43941</v>
      </c>
      <c r="V9" s="43">
        <f t="shared" si="0"/>
        <v>43948</v>
      </c>
      <c r="W9" s="43">
        <f t="shared" si="0"/>
        <v>43955</v>
      </c>
      <c r="X9" s="43">
        <f t="shared" si="0"/>
        <v>43962</v>
      </c>
      <c r="Y9" s="43">
        <f t="shared" si="0"/>
        <v>43969</v>
      </c>
      <c r="AA9"/>
      <c r="AB9"/>
      <c r="AC9"/>
      <c r="AD9"/>
      <c r="AE9"/>
      <c r="AF9"/>
      <c r="AG9"/>
      <c r="AH9"/>
      <c r="AI9"/>
      <c r="AJ9"/>
    </row>
    <row r="10" spans="1:36" s="14" customFormat="1" ht="12.75">
      <c r="B10" s="9" t="s">
        <v>13</v>
      </c>
      <c r="C10" s="9" t="s">
        <v>14</v>
      </c>
      <c r="D10" s="10" t="s">
        <v>15</v>
      </c>
      <c r="E10" s="9" t="s">
        <v>16</v>
      </c>
      <c r="F10" s="9"/>
      <c r="G10" s="11" t="s">
        <v>17</v>
      </c>
      <c r="H10" s="12" t="s">
        <v>18</v>
      </c>
      <c r="I10" s="9" t="s">
        <v>19</v>
      </c>
      <c r="J10" s="38" t="s">
        <v>34</v>
      </c>
      <c r="K10" s="38"/>
      <c r="L10" s="9" t="s">
        <v>20</v>
      </c>
      <c r="M10" s="13" t="s">
        <v>21</v>
      </c>
      <c r="N10" s="13" t="s">
        <v>21</v>
      </c>
      <c r="O10" s="13" t="s">
        <v>21</v>
      </c>
      <c r="P10" s="13" t="s">
        <v>21</v>
      </c>
      <c r="Q10" s="13" t="s">
        <v>21</v>
      </c>
      <c r="R10" s="13" t="s">
        <v>21</v>
      </c>
      <c r="S10" s="13" t="s">
        <v>21</v>
      </c>
      <c r="T10" s="13" t="s">
        <v>21</v>
      </c>
      <c r="U10" s="13" t="s">
        <v>21</v>
      </c>
      <c r="V10" s="13" t="s">
        <v>21</v>
      </c>
      <c r="W10" s="13" t="s">
        <v>21</v>
      </c>
      <c r="X10" s="13" t="s">
        <v>21</v>
      </c>
      <c r="Y10" s="13" t="s">
        <v>21</v>
      </c>
      <c r="AA10"/>
      <c r="AB10"/>
      <c r="AC10"/>
      <c r="AD10"/>
      <c r="AE10"/>
      <c r="AF10"/>
      <c r="AG10"/>
      <c r="AH10"/>
      <c r="AI10"/>
      <c r="AJ10"/>
    </row>
    <row r="11" spans="1:36" ht="12.75" hidden="1">
      <c r="B11" s="15" t="s">
        <v>22</v>
      </c>
      <c r="C11" s="16" t="s">
        <v>23</v>
      </c>
      <c r="D11" s="17">
        <v>0.83333333333333337</v>
      </c>
      <c r="E11" s="18" t="s">
        <v>24</v>
      </c>
      <c r="F11" s="15" t="s">
        <v>25</v>
      </c>
      <c r="G11" s="19">
        <v>0.5</v>
      </c>
      <c r="H11" s="20">
        <v>12590</v>
      </c>
      <c r="I11" s="21">
        <f>SUM(M11:Y11)</f>
        <v>0</v>
      </c>
      <c r="J11" s="39">
        <v>15.5</v>
      </c>
      <c r="K11" s="40">
        <f>I11*J11</f>
        <v>0</v>
      </c>
      <c r="L11" s="22">
        <f t="shared" ref="L11:L22" si="1">I11*H11*G11</f>
        <v>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AA11"/>
      <c r="AB11"/>
      <c r="AC11"/>
      <c r="AD11"/>
      <c r="AE11"/>
      <c r="AF11"/>
      <c r="AG11"/>
      <c r="AH11"/>
      <c r="AI11"/>
      <c r="AJ11"/>
    </row>
    <row r="12" spans="1:36" ht="12.75" hidden="1">
      <c r="B12" s="15" t="s">
        <v>26</v>
      </c>
      <c r="C12" s="16" t="s">
        <v>23</v>
      </c>
      <c r="D12" s="17">
        <v>0.83333333333333337</v>
      </c>
      <c r="E12" s="18" t="s">
        <v>24</v>
      </c>
      <c r="F12" s="15" t="s">
        <v>25</v>
      </c>
      <c r="G12" s="19">
        <v>0.6</v>
      </c>
      <c r="H12" s="20">
        <v>12590</v>
      </c>
      <c r="I12" s="21">
        <f t="shared" ref="I12:I22" si="2">SUM(M12:Y12)</f>
        <v>0</v>
      </c>
      <c r="J12" s="39">
        <v>15.5</v>
      </c>
      <c r="K12" s="40">
        <f t="shared" ref="K12:K22" si="3">I12*J12</f>
        <v>0</v>
      </c>
      <c r="L12" s="22">
        <f t="shared" si="1"/>
        <v>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AA12"/>
      <c r="AB12"/>
      <c r="AC12"/>
      <c r="AD12"/>
      <c r="AE12"/>
      <c r="AF12"/>
      <c r="AG12"/>
      <c r="AH12"/>
      <c r="AI12"/>
      <c r="AJ12"/>
    </row>
    <row r="13" spans="1:36" ht="12.75" hidden="1">
      <c r="B13" s="15" t="s">
        <v>27</v>
      </c>
      <c r="C13" s="16" t="s">
        <v>23</v>
      </c>
      <c r="D13" s="17">
        <v>0.83333333333333337</v>
      </c>
      <c r="E13" s="18" t="s">
        <v>24</v>
      </c>
      <c r="F13" s="15" t="s">
        <v>25</v>
      </c>
      <c r="G13" s="19">
        <v>0.6</v>
      </c>
      <c r="H13" s="20">
        <v>12590</v>
      </c>
      <c r="I13" s="21">
        <f t="shared" si="2"/>
        <v>0</v>
      </c>
      <c r="J13" s="39">
        <v>15.5</v>
      </c>
      <c r="K13" s="40">
        <f t="shared" si="3"/>
        <v>0</v>
      </c>
      <c r="L13" s="22">
        <f t="shared" si="1"/>
        <v>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AA13"/>
      <c r="AB13"/>
      <c r="AC13"/>
      <c r="AD13"/>
      <c r="AE13"/>
      <c r="AF13"/>
      <c r="AG13"/>
      <c r="AH13"/>
      <c r="AI13"/>
      <c r="AJ13"/>
    </row>
    <row r="14" spans="1:36" ht="12.75" hidden="1">
      <c r="B14" s="15" t="s">
        <v>22</v>
      </c>
      <c r="C14" s="16" t="s">
        <v>23</v>
      </c>
      <c r="D14" s="17">
        <v>0.83333333333333337</v>
      </c>
      <c r="E14" s="18" t="s">
        <v>24</v>
      </c>
      <c r="F14" s="15" t="s">
        <v>28</v>
      </c>
      <c r="G14" s="19">
        <v>0.5</v>
      </c>
      <c r="H14" s="20">
        <v>12590</v>
      </c>
      <c r="I14" s="21">
        <f t="shared" si="2"/>
        <v>0</v>
      </c>
      <c r="J14" s="39">
        <v>14.5</v>
      </c>
      <c r="K14" s="40">
        <f t="shared" si="3"/>
        <v>0</v>
      </c>
      <c r="L14" s="22">
        <f t="shared" si="1"/>
        <v>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AA14"/>
      <c r="AB14"/>
      <c r="AC14"/>
      <c r="AD14"/>
      <c r="AE14"/>
      <c r="AF14"/>
      <c r="AG14"/>
      <c r="AH14"/>
      <c r="AI14"/>
      <c r="AJ14"/>
    </row>
    <row r="15" spans="1:36" ht="12.75" hidden="1">
      <c r="B15" s="15" t="s">
        <v>26</v>
      </c>
      <c r="C15" s="16" t="s">
        <v>23</v>
      </c>
      <c r="D15" s="17">
        <v>0.83333333333333337</v>
      </c>
      <c r="E15" s="18" t="s">
        <v>24</v>
      </c>
      <c r="F15" s="15" t="s">
        <v>28</v>
      </c>
      <c r="G15" s="19">
        <v>0.6</v>
      </c>
      <c r="H15" s="20">
        <v>12590</v>
      </c>
      <c r="I15" s="21">
        <f t="shared" si="2"/>
        <v>0</v>
      </c>
      <c r="J15" s="39">
        <v>14.5</v>
      </c>
      <c r="K15" s="40">
        <f t="shared" si="3"/>
        <v>0</v>
      </c>
      <c r="L15" s="22">
        <f t="shared" si="1"/>
        <v>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AA15"/>
      <c r="AB15"/>
      <c r="AC15"/>
      <c r="AD15"/>
      <c r="AE15"/>
      <c r="AF15"/>
      <c r="AG15"/>
      <c r="AH15"/>
      <c r="AI15"/>
      <c r="AJ15"/>
    </row>
    <row r="16" spans="1:36" ht="12.75" hidden="1">
      <c r="B16" s="15" t="s">
        <v>27</v>
      </c>
      <c r="C16" s="16" t="s">
        <v>23</v>
      </c>
      <c r="D16" s="17">
        <v>0.83333333333333337</v>
      </c>
      <c r="E16" s="18" t="s">
        <v>24</v>
      </c>
      <c r="F16" s="15" t="s">
        <v>28</v>
      </c>
      <c r="G16" s="19">
        <v>0.6</v>
      </c>
      <c r="H16" s="20">
        <v>12590</v>
      </c>
      <c r="I16" s="21">
        <f t="shared" si="2"/>
        <v>0</v>
      </c>
      <c r="J16" s="39">
        <v>14.5</v>
      </c>
      <c r="K16" s="40">
        <f t="shared" si="3"/>
        <v>0</v>
      </c>
      <c r="L16" s="22">
        <f t="shared" si="1"/>
        <v>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AA16"/>
      <c r="AB16"/>
      <c r="AC16"/>
      <c r="AD16"/>
      <c r="AE16"/>
      <c r="AF16"/>
      <c r="AG16"/>
      <c r="AH16"/>
      <c r="AI16"/>
      <c r="AJ16"/>
    </row>
    <row r="17" spans="2:36" ht="12.75">
      <c r="B17" s="15" t="s">
        <v>22</v>
      </c>
      <c r="C17" s="16" t="s">
        <v>23</v>
      </c>
      <c r="D17" s="17">
        <v>0.83333333333333337</v>
      </c>
      <c r="E17" s="18" t="s">
        <v>24</v>
      </c>
      <c r="F17" s="150">
        <v>43922</v>
      </c>
      <c r="G17" s="19">
        <v>0.5</v>
      </c>
      <c r="H17" s="20">
        <v>12590</v>
      </c>
      <c r="I17" s="21">
        <f t="shared" si="2"/>
        <v>8</v>
      </c>
      <c r="J17" s="39">
        <v>14.7</v>
      </c>
      <c r="K17" s="40">
        <f t="shared" si="3"/>
        <v>117.6</v>
      </c>
      <c r="L17" s="22">
        <f t="shared" si="1"/>
        <v>50360</v>
      </c>
      <c r="M17" s="23"/>
      <c r="N17" s="23"/>
      <c r="O17" s="23"/>
      <c r="P17" s="23"/>
      <c r="Q17" s="23"/>
      <c r="R17" s="23"/>
      <c r="S17" s="23">
        <v>2</v>
      </c>
      <c r="T17" s="23">
        <v>2</v>
      </c>
      <c r="U17" s="23">
        <v>2</v>
      </c>
      <c r="V17" s="23">
        <v>2</v>
      </c>
      <c r="W17" s="23"/>
      <c r="X17" s="23"/>
      <c r="Y17" s="23"/>
      <c r="AA17"/>
      <c r="AB17"/>
      <c r="AC17"/>
      <c r="AD17"/>
      <c r="AE17"/>
      <c r="AF17"/>
      <c r="AG17"/>
      <c r="AH17"/>
      <c r="AI17"/>
      <c r="AJ17"/>
    </row>
    <row r="18" spans="2:36" ht="12.75">
      <c r="B18" s="15" t="s">
        <v>26</v>
      </c>
      <c r="C18" s="16" t="s">
        <v>23</v>
      </c>
      <c r="D18" s="17">
        <v>0.83333333333333337</v>
      </c>
      <c r="E18" s="18" t="s">
        <v>24</v>
      </c>
      <c r="F18" s="150">
        <v>43922</v>
      </c>
      <c r="G18" s="19">
        <v>0.6</v>
      </c>
      <c r="H18" s="20">
        <v>12590</v>
      </c>
      <c r="I18" s="47">
        <f t="shared" si="2"/>
        <v>5</v>
      </c>
      <c r="J18" s="48">
        <v>14.7</v>
      </c>
      <c r="K18" s="49">
        <f t="shared" si="3"/>
        <v>73.5</v>
      </c>
      <c r="L18" s="22">
        <f t="shared" si="1"/>
        <v>37770</v>
      </c>
      <c r="M18" s="23"/>
      <c r="N18" s="23"/>
      <c r="O18" s="23"/>
      <c r="P18" s="23"/>
      <c r="Q18" s="23"/>
      <c r="R18" s="23"/>
      <c r="S18" s="23">
        <v>2</v>
      </c>
      <c r="T18" s="23">
        <v>1</v>
      </c>
      <c r="U18" s="23">
        <v>1</v>
      </c>
      <c r="V18" s="23">
        <v>1</v>
      </c>
      <c r="W18" s="23"/>
      <c r="X18" s="23"/>
      <c r="Y18" s="23"/>
      <c r="AA18"/>
      <c r="AB18"/>
      <c r="AC18"/>
      <c r="AD18"/>
      <c r="AE18"/>
      <c r="AF18"/>
      <c r="AG18"/>
      <c r="AH18"/>
      <c r="AI18"/>
      <c r="AJ18"/>
    </row>
    <row r="19" spans="2:36" ht="12.75">
      <c r="B19" s="15" t="s">
        <v>27</v>
      </c>
      <c r="C19" s="16" t="s">
        <v>23</v>
      </c>
      <c r="D19" s="17">
        <v>0.83333333333333337</v>
      </c>
      <c r="E19" s="18" t="s">
        <v>24</v>
      </c>
      <c r="F19" s="150">
        <v>43922</v>
      </c>
      <c r="G19" s="19">
        <v>0.6</v>
      </c>
      <c r="H19" s="20">
        <v>12590</v>
      </c>
      <c r="I19" s="21">
        <f t="shared" si="2"/>
        <v>12</v>
      </c>
      <c r="J19" s="39">
        <v>14.7</v>
      </c>
      <c r="K19" s="40">
        <f t="shared" si="3"/>
        <v>176.39999999999998</v>
      </c>
      <c r="L19" s="22">
        <f t="shared" si="1"/>
        <v>90648</v>
      </c>
      <c r="M19" s="23"/>
      <c r="N19" s="23"/>
      <c r="O19" s="23"/>
      <c r="P19" s="23"/>
      <c r="Q19" s="23"/>
      <c r="R19" s="23"/>
      <c r="S19" s="23">
        <v>2</v>
      </c>
      <c r="T19" s="23">
        <v>4</v>
      </c>
      <c r="U19" s="23">
        <v>2</v>
      </c>
      <c r="V19" s="23">
        <v>4</v>
      </c>
      <c r="W19" s="23"/>
      <c r="X19" s="23"/>
      <c r="Y19" s="23"/>
      <c r="AA19"/>
      <c r="AB19"/>
      <c r="AC19"/>
      <c r="AD19"/>
      <c r="AE19"/>
      <c r="AF19"/>
      <c r="AG19"/>
      <c r="AH19"/>
      <c r="AI19"/>
      <c r="AJ19"/>
    </row>
    <row r="20" spans="2:36" ht="12.75">
      <c r="B20" s="15" t="s">
        <v>22</v>
      </c>
      <c r="C20" s="16" t="s">
        <v>23</v>
      </c>
      <c r="D20" s="17">
        <v>0.83333333333333337</v>
      </c>
      <c r="E20" s="18" t="s">
        <v>24</v>
      </c>
      <c r="F20" s="150">
        <v>43952</v>
      </c>
      <c r="G20" s="19">
        <v>0.5</v>
      </c>
      <c r="H20" s="20">
        <v>12590</v>
      </c>
      <c r="I20" s="21">
        <f t="shared" si="2"/>
        <v>6</v>
      </c>
      <c r="J20" s="39">
        <v>14.7</v>
      </c>
      <c r="K20" s="40">
        <f t="shared" si="3"/>
        <v>88.199999999999989</v>
      </c>
      <c r="L20" s="22">
        <f t="shared" si="1"/>
        <v>37770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>
        <v>2</v>
      </c>
      <c r="X20" s="23">
        <v>2</v>
      </c>
      <c r="Y20" s="23">
        <v>2</v>
      </c>
      <c r="AA20"/>
      <c r="AB20"/>
      <c r="AC20"/>
      <c r="AD20"/>
      <c r="AE20"/>
      <c r="AF20"/>
      <c r="AG20"/>
      <c r="AH20"/>
      <c r="AI20"/>
      <c r="AJ20"/>
    </row>
    <row r="21" spans="2:36" ht="12.75">
      <c r="B21" s="15" t="s">
        <v>26</v>
      </c>
      <c r="C21" s="16" t="s">
        <v>23</v>
      </c>
      <c r="D21" s="17">
        <v>0.83333333333333337</v>
      </c>
      <c r="E21" s="18" t="s">
        <v>24</v>
      </c>
      <c r="F21" s="150">
        <v>43952</v>
      </c>
      <c r="G21" s="19">
        <v>0.6</v>
      </c>
      <c r="H21" s="20">
        <v>12590</v>
      </c>
      <c r="I21" s="44">
        <f t="shared" si="2"/>
        <v>3</v>
      </c>
      <c r="J21" s="45">
        <v>14.7</v>
      </c>
      <c r="K21" s="46">
        <f t="shared" si="3"/>
        <v>44.099999999999994</v>
      </c>
      <c r="L21" s="22" t="s">
        <v>36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>
        <v>1</v>
      </c>
      <c r="X21" s="23">
        <v>1</v>
      </c>
      <c r="Y21" s="23">
        <v>1</v>
      </c>
      <c r="AA21"/>
      <c r="AB21"/>
      <c r="AC21"/>
      <c r="AD21"/>
      <c r="AE21"/>
      <c r="AF21"/>
      <c r="AG21"/>
      <c r="AH21"/>
      <c r="AI21"/>
      <c r="AJ21"/>
    </row>
    <row r="22" spans="2:36" ht="12.75">
      <c r="B22" s="15" t="s">
        <v>27</v>
      </c>
      <c r="C22" s="16" t="s">
        <v>23</v>
      </c>
      <c r="D22" s="17">
        <v>0.83333333333333337</v>
      </c>
      <c r="E22" s="18" t="s">
        <v>24</v>
      </c>
      <c r="F22" s="150">
        <v>43952</v>
      </c>
      <c r="G22" s="19">
        <v>0.6</v>
      </c>
      <c r="H22" s="20">
        <v>12590</v>
      </c>
      <c r="I22" s="21">
        <f t="shared" si="2"/>
        <v>6</v>
      </c>
      <c r="J22" s="39">
        <v>14.7</v>
      </c>
      <c r="K22" s="40">
        <f t="shared" si="3"/>
        <v>88.199999999999989</v>
      </c>
      <c r="L22" s="22">
        <f t="shared" si="1"/>
        <v>45324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>
        <v>2</v>
      </c>
      <c r="X22" s="23">
        <v>2</v>
      </c>
      <c r="Y22" s="23">
        <v>2</v>
      </c>
      <c r="AA22"/>
      <c r="AB22"/>
      <c r="AC22"/>
      <c r="AD22"/>
      <c r="AE22"/>
      <c r="AF22"/>
      <c r="AG22"/>
      <c r="AH22"/>
      <c r="AI22"/>
      <c r="AJ22"/>
    </row>
    <row r="23" spans="2:36" ht="12.75" thickBot="1">
      <c r="I23" s="24">
        <f>SUM(I11:I22)</f>
        <v>40</v>
      </c>
      <c r="J23" s="24"/>
      <c r="K23" s="41">
        <f>SUM(K11:K22)</f>
        <v>588</v>
      </c>
      <c r="L23" s="25">
        <f>SUM(L11:L22)</f>
        <v>261872</v>
      </c>
    </row>
    <row r="24" spans="2:36" ht="13.15" customHeight="1">
      <c r="B24" s="26" t="s">
        <v>20</v>
      </c>
      <c r="C24" s="151">
        <f>L23</f>
        <v>261872</v>
      </c>
      <c r="D24" s="152"/>
    </row>
    <row r="25" spans="2:36" ht="13.15" customHeight="1">
      <c r="B25" s="27" t="s">
        <v>29</v>
      </c>
      <c r="C25" s="153">
        <v>0.5</v>
      </c>
      <c r="D25" s="154"/>
    </row>
    <row r="26" spans="2:36" ht="12.75" thickBot="1">
      <c r="B26" s="28" t="s">
        <v>30</v>
      </c>
      <c r="C26" s="155">
        <f>C24-C24*C25</f>
        <v>130936</v>
      </c>
      <c r="D26" s="156"/>
    </row>
    <row r="27" spans="2:36" ht="12.75">
      <c r="B27"/>
      <c r="C27"/>
      <c r="D27"/>
      <c r="E27"/>
    </row>
    <row r="28" spans="2:36" ht="12.75">
      <c r="B28"/>
      <c r="C28"/>
      <c r="D28"/>
      <c r="E28"/>
    </row>
  </sheetData>
  <mergeCells count="3">
    <mergeCell ref="C24:D24"/>
    <mergeCell ref="C25:D25"/>
    <mergeCell ref="C26:D26"/>
  </mergeCells>
  <conditionalFormatting sqref="M11:Y22">
    <cfRule type="cellIs" dxfId="0" priority="1" operator="greaterThan">
      <formula>0</formula>
    </cfRule>
  </conditionalFormatting>
  <pageMargins left="0.17" right="0.17" top="0.23" bottom="0.24" header="0.17" footer="0.17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00"/>
  </sheetPr>
  <dimension ref="B2:M47"/>
  <sheetViews>
    <sheetView showGridLines="0" tabSelected="1" zoomScaleNormal="100" workbookViewId="0">
      <selection activeCell="E41" sqref="E41"/>
    </sheetView>
  </sheetViews>
  <sheetFormatPr defaultColWidth="45.42578125" defaultRowHeight="12.75"/>
  <cols>
    <col min="1" max="1" width="3.28515625" style="52" customWidth="1"/>
    <col min="2" max="2" width="31.42578125" style="52" customWidth="1"/>
    <col min="3" max="3" width="20.85546875" style="52" customWidth="1"/>
    <col min="4" max="4" width="16.85546875" style="52" customWidth="1"/>
    <col min="5" max="5" width="14.5703125" style="52" customWidth="1"/>
    <col min="6" max="6" width="12" style="52" customWidth="1"/>
    <col min="7" max="7" width="16" style="52" customWidth="1"/>
    <col min="8" max="8" width="12" style="52" customWidth="1"/>
    <col min="9" max="9" width="13.28515625" style="52" customWidth="1"/>
    <col min="10" max="10" width="20.7109375" style="52" customWidth="1"/>
    <col min="11" max="11" width="9.140625" style="52" customWidth="1"/>
    <col min="12" max="12" width="14.7109375" style="52" customWidth="1"/>
    <col min="13" max="258" width="8.85546875" style="52" customWidth="1"/>
    <col min="259" max="259" width="45.42578125" style="52"/>
    <col min="260" max="260" width="49.5703125" style="52" customWidth="1"/>
    <col min="261" max="261" width="25.140625" style="52" customWidth="1"/>
    <col min="262" max="262" width="19.28515625" style="52" customWidth="1"/>
    <col min="263" max="263" width="18.7109375" style="52" customWidth="1"/>
    <col min="264" max="264" width="23.140625" style="52" customWidth="1"/>
    <col min="265" max="265" width="16.42578125" style="52" customWidth="1"/>
    <col min="266" max="266" width="31" style="52" customWidth="1"/>
    <col min="267" max="267" width="25.5703125" style="52" customWidth="1"/>
    <col min="268" max="514" width="8.85546875" style="52" customWidth="1"/>
    <col min="515" max="515" width="45.42578125" style="52"/>
    <col min="516" max="516" width="49.5703125" style="52" customWidth="1"/>
    <col min="517" max="517" width="25.140625" style="52" customWidth="1"/>
    <col min="518" max="518" width="19.28515625" style="52" customWidth="1"/>
    <col min="519" max="519" width="18.7109375" style="52" customWidth="1"/>
    <col min="520" max="520" width="23.140625" style="52" customWidth="1"/>
    <col min="521" max="521" width="16.42578125" style="52" customWidth="1"/>
    <col min="522" max="522" width="31" style="52" customWidth="1"/>
    <col min="523" max="523" width="25.5703125" style="52" customWidth="1"/>
    <col min="524" max="770" width="8.85546875" style="52" customWidth="1"/>
    <col min="771" max="771" width="45.42578125" style="52"/>
    <col min="772" max="772" width="49.5703125" style="52" customWidth="1"/>
    <col min="773" max="773" width="25.140625" style="52" customWidth="1"/>
    <col min="774" max="774" width="19.28515625" style="52" customWidth="1"/>
    <col min="775" max="775" width="18.7109375" style="52" customWidth="1"/>
    <col min="776" max="776" width="23.140625" style="52" customWidth="1"/>
    <col min="777" max="777" width="16.42578125" style="52" customWidth="1"/>
    <col min="778" max="778" width="31" style="52" customWidth="1"/>
    <col min="779" max="779" width="25.5703125" style="52" customWidth="1"/>
    <col min="780" max="1026" width="8.85546875" style="52" customWidth="1"/>
    <col min="1027" max="1027" width="45.42578125" style="52"/>
    <col min="1028" max="1028" width="49.5703125" style="52" customWidth="1"/>
    <col min="1029" max="1029" width="25.140625" style="52" customWidth="1"/>
    <col min="1030" max="1030" width="19.28515625" style="52" customWidth="1"/>
    <col min="1031" max="1031" width="18.7109375" style="52" customWidth="1"/>
    <col min="1032" max="1032" width="23.140625" style="52" customWidth="1"/>
    <col min="1033" max="1033" width="16.42578125" style="52" customWidth="1"/>
    <col min="1034" max="1034" width="31" style="52" customWidth="1"/>
    <col min="1035" max="1035" width="25.5703125" style="52" customWidth="1"/>
    <col min="1036" max="1282" width="8.85546875" style="52" customWidth="1"/>
    <col min="1283" max="1283" width="45.42578125" style="52"/>
    <col min="1284" max="1284" width="49.5703125" style="52" customWidth="1"/>
    <col min="1285" max="1285" width="25.140625" style="52" customWidth="1"/>
    <col min="1286" max="1286" width="19.28515625" style="52" customWidth="1"/>
    <col min="1287" max="1287" width="18.7109375" style="52" customWidth="1"/>
    <col min="1288" max="1288" width="23.140625" style="52" customWidth="1"/>
    <col min="1289" max="1289" width="16.42578125" style="52" customWidth="1"/>
    <col min="1290" max="1290" width="31" style="52" customWidth="1"/>
    <col min="1291" max="1291" width="25.5703125" style="52" customWidth="1"/>
    <col min="1292" max="1538" width="8.85546875" style="52" customWidth="1"/>
    <col min="1539" max="1539" width="45.42578125" style="52"/>
    <col min="1540" max="1540" width="49.5703125" style="52" customWidth="1"/>
    <col min="1541" max="1541" width="25.140625" style="52" customWidth="1"/>
    <col min="1542" max="1542" width="19.28515625" style="52" customWidth="1"/>
    <col min="1543" max="1543" width="18.7109375" style="52" customWidth="1"/>
    <col min="1544" max="1544" width="23.140625" style="52" customWidth="1"/>
    <col min="1545" max="1545" width="16.42578125" style="52" customWidth="1"/>
    <col min="1546" max="1546" width="31" style="52" customWidth="1"/>
    <col min="1547" max="1547" width="25.5703125" style="52" customWidth="1"/>
    <col min="1548" max="1794" width="8.85546875" style="52" customWidth="1"/>
    <col min="1795" max="1795" width="45.42578125" style="52"/>
    <col min="1796" max="1796" width="49.5703125" style="52" customWidth="1"/>
    <col min="1797" max="1797" width="25.140625" style="52" customWidth="1"/>
    <col min="1798" max="1798" width="19.28515625" style="52" customWidth="1"/>
    <col min="1799" max="1799" width="18.7109375" style="52" customWidth="1"/>
    <col min="1800" max="1800" width="23.140625" style="52" customWidth="1"/>
    <col min="1801" max="1801" width="16.42578125" style="52" customWidth="1"/>
    <col min="1802" max="1802" width="31" style="52" customWidth="1"/>
    <col min="1803" max="1803" width="25.5703125" style="52" customWidth="1"/>
    <col min="1804" max="2050" width="8.85546875" style="52" customWidth="1"/>
    <col min="2051" max="2051" width="45.42578125" style="52"/>
    <col min="2052" max="2052" width="49.5703125" style="52" customWidth="1"/>
    <col min="2053" max="2053" width="25.140625" style="52" customWidth="1"/>
    <col min="2054" max="2054" width="19.28515625" style="52" customWidth="1"/>
    <col min="2055" max="2055" width="18.7109375" style="52" customWidth="1"/>
    <col min="2056" max="2056" width="23.140625" style="52" customWidth="1"/>
    <col min="2057" max="2057" width="16.42578125" style="52" customWidth="1"/>
    <col min="2058" max="2058" width="31" style="52" customWidth="1"/>
    <col min="2059" max="2059" width="25.5703125" style="52" customWidth="1"/>
    <col min="2060" max="2306" width="8.85546875" style="52" customWidth="1"/>
    <col min="2307" max="2307" width="45.42578125" style="52"/>
    <col min="2308" max="2308" width="49.5703125" style="52" customWidth="1"/>
    <col min="2309" max="2309" width="25.140625" style="52" customWidth="1"/>
    <col min="2310" max="2310" width="19.28515625" style="52" customWidth="1"/>
    <col min="2311" max="2311" width="18.7109375" style="52" customWidth="1"/>
    <col min="2312" max="2312" width="23.140625" style="52" customWidth="1"/>
    <col min="2313" max="2313" width="16.42578125" style="52" customWidth="1"/>
    <col min="2314" max="2314" width="31" style="52" customWidth="1"/>
    <col min="2315" max="2315" width="25.5703125" style="52" customWidth="1"/>
    <col min="2316" max="2562" width="8.85546875" style="52" customWidth="1"/>
    <col min="2563" max="2563" width="45.42578125" style="52"/>
    <col min="2564" max="2564" width="49.5703125" style="52" customWidth="1"/>
    <col min="2565" max="2565" width="25.140625" style="52" customWidth="1"/>
    <col min="2566" max="2566" width="19.28515625" style="52" customWidth="1"/>
    <col min="2567" max="2567" width="18.7109375" style="52" customWidth="1"/>
    <col min="2568" max="2568" width="23.140625" style="52" customWidth="1"/>
    <col min="2569" max="2569" width="16.42578125" style="52" customWidth="1"/>
    <col min="2570" max="2570" width="31" style="52" customWidth="1"/>
    <col min="2571" max="2571" width="25.5703125" style="52" customWidth="1"/>
    <col min="2572" max="2818" width="8.85546875" style="52" customWidth="1"/>
    <col min="2819" max="2819" width="45.42578125" style="52"/>
    <col min="2820" max="2820" width="49.5703125" style="52" customWidth="1"/>
    <col min="2821" max="2821" width="25.140625" style="52" customWidth="1"/>
    <col min="2822" max="2822" width="19.28515625" style="52" customWidth="1"/>
    <col min="2823" max="2823" width="18.7109375" style="52" customWidth="1"/>
    <col min="2824" max="2824" width="23.140625" style="52" customWidth="1"/>
    <col min="2825" max="2825" width="16.42578125" style="52" customWidth="1"/>
    <col min="2826" max="2826" width="31" style="52" customWidth="1"/>
    <col min="2827" max="2827" width="25.5703125" style="52" customWidth="1"/>
    <col min="2828" max="3074" width="8.85546875" style="52" customWidth="1"/>
    <col min="3075" max="3075" width="45.42578125" style="52"/>
    <col min="3076" max="3076" width="49.5703125" style="52" customWidth="1"/>
    <col min="3077" max="3077" width="25.140625" style="52" customWidth="1"/>
    <col min="3078" max="3078" width="19.28515625" style="52" customWidth="1"/>
    <col min="3079" max="3079" width="18.7109375" style="52" customWidth="1"/>
    <col min="3080" max="3080" width="23.140625" style="52" customWidth="1"/>
    <col min="3081" max="3081" width="16.42578125" style="52" customWidth="1"/>
    <col min="3082" max="3082" width="31" style="52" customWidth="1"/>
    <col min="3083" max="3083" width="25.5703125" style="52" customWidth="1"/>
    <col min="3084" max="3330" width="8.85546875" style="52" customWidth="1"/>
    <col min="3331" max="3331" width="45.42578125" style="52"/>
    <col min="3332" max="3332" width="49.5703125" style="52" customWidth="1"/>
    <col min="3333" max="3333" width="25.140625" style="52" customWidth="1"/>
    <col min="3334" max="3334" width="19.28515625" style="52" customWidth="1"/>
    <col min="3335" max="3335" width="18.7109375" style="52" customWidth="1"/>
    <col min="3336" max="3336" width="23.140625" style="52" customWidth="1"/>
    <col min="3337" max="3337" width="16.42578125" style="52" customWidth="1"/>
    <col min="3338" max="3338" width="31" style="52" customWidth="1"/>
    <col min="3339" max="3339" width="25.5703125" style="52" customWidth="1"/>
    <col min="3340" max="3586" width="8.85546875" style="52" customWidth="1"/>
    <col min="3587" max="3587" width="45.42578125" style="52"/>
    <col min="3588" max="3588" width="49.5703125" style="52" customWidth="1"/>
    <col min="3589" max="3589" width="25.140625" style="52" customWidth="1"/>
    <col min="3590" max="3590" width="19.28515625" style="52" customWidth="1"/>
    <col min="3591" max="3591" width="18.7109375" style="52" customWidth="1"/>
    <col min="3592" max="3592" width="23.140625" style="52" customWidth="1"/>
    <col min="3593" max="3593" width="16.42578125" style="52" customWidth="1"/>
    <col min="3594" max="3594" width="31" style="52" customWidth="1"/>
    <col min="3595" max="3595" width="25.5703125" style="52" customWidth="1"/>
    <col min="3596" max="3842" width="8.85546875" style="52" customWidth="1"/>
    <col min="3843" max="3843" width="45.42578125" style="52"/>
    <col min="3844" max="3844" width="49.5703125" style="52" customWidth="1"/>
    <col min="3845" max="3845" width="25.140625" style="52" customWidth="1"/>
    <col min="3846" max="3846" width="19.28515625" style="52" customWidth="1"/>
    <col min="3847" max="3847" width="18.7109375" style="52" customWidth="1"/>
    <col min="3848" max="3848" width="23.140625" style="52" customWidth="1"/>
    <col min="3849" max="3849" width="16.42578125" style="52" customWidth="1"/>
    <col min="3850" max="3850" width="31" style="52" customWidth="1"/>
    <col min="3851" max="3851" width="25.5703125" style="52" customWidth="1"/>
    <col min="3852" max="4098" width="8.85546875" style="52" customWidth="1"/>
    <col min="4099" max="4099" width="45.42578125" style="52"/>
    <col min="4100" max="4100" width="49.5703125" style="52" customWidth="1"/>
    <col min="4101" max="4101" width="25.140625" style="52" customWidth="1"/>
    <col min="4102" max="4102" width="19.28515625" style="52" customWidth="1"/>
    <col min="4103" max="4103" width="18.7109375" style="52" customWidth="1"/>
    <col min="4104" max="4104" width="23.140625" style="52" customWidth="1"/>
    <col min="4105" max="4105" width="16.42578125" style="52" customWidth="1"/>
    <col min="4106" max="4106" width="31" style="52" customWidth="1"/>
    <col min="4107" max="4107" width="25.5703125" style="52" customWidth="1"/>
    <col min="4108" max="4354" width="8.85546875" style="52" customWidth="1"/>
    <col min="4355" max="4355" width="45.42578125" style="52"/>
    <col min="4356" max="4356" width="49.5703125" style="52" customWidth="1"/>
    <col min="4357" max="4357" width="25.140625" style="52" customWidth="1"/>
    <col min="4358" max="4358" width="19.28515625" style="52" customWidth="1"/>
    <col min="4359" max="4359" width="18.7109375" style="52" customWidth="1"/>
    <col min="4360" max="4360" width="23.140625" style="52" customWidth="1"/>
    <col min="4361" max="4361" width="16.42578125" style="52" customWidth="1"/>
    <col min="4362" max="4362" width="31" style="52" customWidth="1"/>
    <col min="4363" max="4363" width="25.5703125" style="52" customWidth="1"/>
    <col min="4364" max="4610" width="8.85546875" style="52" customWidth="1"/>
    <col min="4611" max="4611" width="45.42578125" style="52"/>
    <col min="4612" max="4612" width="49.5703125" style="52" customWidth="1"/>
    <col min="4613" max="4613" width="25.140625" style="52" customWidth="1"/>
    <col min="4614" max="4614" width="19.28515625" style="52" customWidth="1"/>
    <col min="4615" max="4615" width="18.7109375" style="52" customWidth="1"/>
    <col min="4616" max="4616" width="23.140625" style="52" customWidth="1"/>
    <col min="4617" max="4617" width="16.42578125" style="52" customWidth="1"/>
    <col min="4618" max="4618" width="31" style="52" customWidth="1"/>
    <col min="4619" max="4619" width="25.5703125" style="52" customWidth="1"/>
    <col min="4620" max="4866" width="8.85546875" style="52" customWidth="1"/>
    <col min="4867" max="4867" width="45.42578125" style="52"/>
    <col min="4868" max="4868" width="49.5703125" style="52" customWidth="1"/>
    <col min="4869" max="4869" width="25.140625" style="52" customWidth="1"/>
    <col min="4870" max="4870" width="19.28515625" style="52" customWidth="1"/>
    <col min="4871" max="4871" width="18.7109375" style="52" customWidth="1"/>
    <col min="4872" max="4872" width="23.140625" style="52" customWidth="1"/>
    <col min="4873" max="4873" width="16.42578125" style="52" customWidth="1"/>
    <col min="4874" max="4874" width="31" style="52" customWidth="1"/>
    <col min="4875" max="4875" width="25.5703125" style="52" customWidth="1"/>
    <col min="4876" max="5122" width="8.85546875" style="52" customWidth="1"/>
    <col min="5123" max="5123" width="45.42578125" style="52"/>
    <col min="5124" max="5124" width="49.5703125" style="52" customWidth="1"/>
    <col min="5125" max="5125" width="25.140625" style="52" customWidth="1"/>
    <col min="5126" max="5126" width="19.28515625" style="52" customWidth="1"/>
    <col min="5127" max="5127" width="18.7109375" style="52" customWidth="1"/>
    <col min="5128" max="5128" width="23.140625" style="52" customWidth="1"/>
    <col min="5129" max="5129" width="16.42578125" style="52" customWidth="1"/>
    <col min="5130" max="5130" width="31" style="52" customWidth="1"/>
    <col min="5131" max="5131" width="25.5703125" style="52" customWidth="1"/>
    <col min="5132" max="5378" width="8.85546875" style="52" customWidth="1"/>
    <col min="5379" max="5379" width="45.42578125" style="52"/>
    <col min="5380" max="5380" width="49.5703125" style="52" customWidth="1"/>
    <col min="5381" max="5381" width="25.140625" style="52" customWidth="1"/>
    <col min="5382" max="5382" width="19.28515625" style="52" customWidth="1"/>
    <col min="5383" max="5383" width="18.7109375" style="52" customWidth="1"/>
    <col min="5384" max="5384" width="23.140625" style="52" customWidth="1"/>
    <col min="5385" max="5385" width="16.42578125" style="52" customWidth="1"/>
    <col min="5386" max="5386" width="31" style="52" customWidth="1"/>
    <col min="5387" max="5387" width="25.5703125" style="52" customWidth="1"/>
    <col min="5388" max="5634" width="8.85546875" style="52" customWidth="1"/>
    <col min="5635" max="5635" width="45.42578125" style="52"/>
    <col min="5636" max="5636" width="49.5703125" style="52" customWidth="1"/>
    <col min="5637" max="5637" width="25.140625" style="52" customWidth="1"/>
    <col min="5638" max="5638" width="19.28515625" style="52" customWidth="1"/>
    <col min="5639" max="5639" width="18.7109375" style="52" customWidth="1"/>
    <col min="5640" max="5640" width="23.140625" style="52" customWidth="1"/>
    <col min="5641" max="5641" width="16.42578125" style="52" customWidth="1"/>
    <col min="5642" max="5642" width="31" style="52" customWidth="1"/>
    <col min="5643" max="5643" width="25.5703125" style="52" customWidth="1"/>
    <col min="5644" max="5890" width="8.85546875" style="52" customWidth="1"/>
    <col min="5891" max="5891" width="45.42578125" style="52"/>
    <col min="5892" max="5892" width="49.5703125" style="52" customWidth="1"/>
    <col min="5893" max="5893" width="25.140625" style="52" customWidth="1"/>
    <col min="5894" max="5894" width="19.28515625" style="52" customWidth="1"/>
    <col min="5895" max="5895" width="18.7109375" style="52" customWidth="1"/>
    <col min="5896" max="5896" width="23.140625" style="52" customWidth="1"/>
    <col min="5897" max="5897" width="16.42578125" style="52" customWidth="1"/>
    <col min="5898" max="5898" width="31" style="52" customWidth="1"/>
    <col min="5899" max="5899" width="25.5703125" style="52" customWidth="1"/>
    <col min="5900" max="6146" width="8.85546875" style="52" customWidth="1"/>
    <col min="6147" max="6147" width="45.42578125" style="52"/>
    <col min="6148" max="6148" width="49.5703125" style="52" customWidth="1"/>
    <col min="6149" max="6149" width="25.140625" style="52" customWidth="1"/>
    <col min="6150" max="6150" width="19.28515625" style="52" customWidth="1"/>
    <col min="6151" max="6151" width="18.7109375" style="52" customWidth="1"/>
    <col min="6152" max="6152" width="23.140625" style="52" customWidth="1"/>
    <col min="6153" max="6153" width="16.42578125" style="52" customWidth="1"/>
    <col min="6154" max="6154" width="31" style="52" customWidth="1"/>
    <col min="6155" max="6155" width="25.5703125" style="52" customWidth="1"/>
    <col min="6156" max="6402" width="8.85546875" style="52" customWidth="1"/>
    <col min="6403" max="6403" width="45.42578125" style="52"/>
    <col min="6404" max="6404" width="49.5703125" style="52" customWidth="1"/>
    <col min="6405" max="6405" width="25.140625" style="52" customWidth="1"/>
    <col min="6406" max="6406" width="19.28515625" style="52" customWidth="1"/>
    <col min="6407" max="6407" width="18.7109375" style="52" customWidth="1"/>
    <col min="6408" max="6408" width="23.140625" style="52" customWidth="1"/>
    <col min="6409" max="6409" width="16.42578125" style="52" customWidth="1"/>
    <col min="6410" max="6410" width="31" style="52" customWidth="1"/>
    <col min="6411" max="6411" width="25.5703125" style="52" customWidth="1"/>
    <col min="6412" max="6658" width="8.85546875" style="52" customWidth="1"/>
    <col min="6659" max="6659" width="45.42578125" style="52"/>
    <col min="6660" max="6660" width="49.5703125" style="52" customWidth="1"/>
    <col min="6661" max="6661" width="25.140625" style="52" customWidth="1"/>
    <col min="6662" max="6662" width="19.28515625" style="52" customWidth="1"/>
    <col min="6663" max="6663" width="18.7109375" style="52" customWidth="1"/>
    <col min="6664" max="6664" width="23.140625" style="52" customWidth="1"/>
    <col min="6665" max="6665" width="16.42578125" style="52" customWidth="1"/>
    <col min="6666" max="6666" width="31" style="52" customWidth="1"/>
    <col min="6667" max="6667" width="25.5703125" style="52" customWidth="1"/>
    <col min="6668" max="6914" width="8.85546875" style="52" customWidth="1"/>
    <col min="6915" max="6915" width="45.42578125" style="52"/>
    <col min="6916" max="6916" width="49.5703125" style="52" customWidth="1"/>
    <col min="6917" max="6917" width="25.140625" style="52" customWidth="1"/>
    <col min="6918" max="6918" width="19.28515625" style="52" customWidth="1"/>
    <col min="6919" max="6919" width="18.7109375" style="52" customWidth="1"/>
    <col min="6920" max="6920" width="23.140625" style="52" customWidth="1"/>
    <col min="6921" max="6921" width="16.42578125" style="52" customWidth="1"/>
    <col min="6922" max="6922" width="31" style="52" customWidth="1"/>
    <col min="6923" max="6923" width="25.5703125" style="52" customWidth="1"/>
    <col min="6924" max="7170" width="8.85546875" style="52" customWidth="1"/>
    <col min="7171" max="7171" width="45.42578125" style="52"/>
    <col min="7172" max="7172" width="49.5703125" style="52" customWidth="1"/>
    <col min="7173" max="7173" width="25.140625" style="52" customWidth="1"/>
    <col min="7174" max="7174" width="19.28515625" style="52" customWidth="1"/>
    <col min="7175" max="7175" width="18.7109375" style="52" customWidth="1"/>
    <col min="7176" max="7176" width="23.140625" style="52" customWidth="1"/>
    <col min="7177" max="7177" width="16.42578125" style="52" customWidth="1"/>
    <col min="7178" max="7178" width="31" style="52" customWidth="1"/>
    <col min="7179" max="7179" width="25.5703125" style="52" customWidth="1"/>
    <col min="7180" max="7426" width="8.85546875" style="52" customWidth="1"/>
    <col min="7427" max="7427" width="45.42578125" style="52"/>
    <col min="7428" max="7428" width="49.5703125" style="52" customWidth="1"/>
    <col min="7429" max="7429" width="25.140625" style="52" customWidth="1"/>
    <col min="7430" max="7430" width="19.28515625" style="52" customWidth="1"/>
    <col min="7431" max="7431" width="18.7109375" style="52" customWidth="1"/>
    <col min="7432" max="7432" width="23.140625" style="52" customWidth="1"/>
    <col min="7433" max="7433" width="16.42578125" style="52" customWidth="1"/>
    <col min="7434" max="7434" width="31" style="52" customWidth="1"/>
    <col min="7435" max="7435" width="25.5703125" style="52" customWidth="1"/>
    <col min="7436" max="7682" width="8.85546875" style="52" customWidth="1"/>
    <col min="7683" max="7683" width="45.42578125" style="52"/>
    <col min="7684" max="7684" width="49.5703125" style="52" customWidth="1"/>
    <col min="7685" max="7685" width="25.140625" style="52" customWidth="1"/>
    <col min="7686" max="7686" width="19.28515625" style="52" customWidth="1"/>
    <col min="7687" max="7687" width="18.7109375" style="52" customWidth="1"/>
    <col min="7688" max="7688" width="23.140625" style="52" customWidth="1"/>
    <col min="7689" max="7689" width="16.42578125" style="52" customWidth="1"/>
    <col min="7690" max="7690" width="31" style="52" customWidth="1"/>
    <col min="7691" max="7691" width="25.5703125" style="52" customWidth="1"/>
    <col min="7692" max="7938" width="8.85546875" style="52" customWidth="1"/>
    <col min="7939" max="7939" width="45.42578125" style="52"/>
    <col min="7940" max="7940" width="49.5703125" style="52" customWidth="1"/>
    <col min="7941" max="7941" width="25.140625" style="52" customWidth="1"/>
    <col min="7942" max="7942" width="19.28515625" style="52" customWidth="1"/>
    <col min="7943" max="7943" width="18.7109375" style="52" customWidth="1"/>
    <col min="7944" max="7944" width="23.140625" style="52" customWidth="1"/>
    <col min="7945" max="7945" width="16.42578125" style="52" customWidth="1"/>
    <col min="7946" max="7946" width="31" style="52" customWidth="1"/>
    <col min="7947" max="7947" width="25.5703125" style="52" customWidth="1"/>
    <col min="7948" max="8194" width="8.85546875" style="52" customWidth="1"/>
    <col min="8195" max="8195" width="45.42578125" style="52"/>
    <col min="8196" max="8196" width="49.5703125" style="52" customWidth="1"/>
    <col min="8197" max="8197" width="25.140625" style="52" customWidth="1"/>
    <col min="8198" max="8198" width="19.28515625" style="52" customWidth="1"/>
    <col min="8199" max="8199" width="18.7109375" style="52" customWidth="1"/>
    <col min="8200" max="8200" width="23.140625" style="52" customWidth="1"/>
    <col min="8201" max="8201" width="16.42578125" style="52" customWidth="1"/>
    <col min="8202" max="8202" width="31" style="52" customWidth="1"/>
    <col min="8203" max="8203" width="25.5703125" style="52" customWidth="1"/>
    <col min="8204" max="8450" width="8.85546875" style="52" customWidth="1"/>
    <col min="8451" max="8451" width="45.42578125" style="52"/>
    <col min="8452" max="8452" width="49.5703125" style="52" customWidth="1"/>
    <col min="8453" max="8453" width="25.140625" style="52" customWidth="1"/>
    <col min="8454" max="8454" width="19.28515625" style="52" customWidth="1"/>
    <col min="8455" max="8455" width="18.7109375" style="52" customWidth="1"/>
    <col min="8456" max="8456" width="23.140625" style="52" customWidth="1"/>
    <col min="8457" max="8457" width="16.42578125" style="52" customWidth="1"/>
    <col min="8458" max="8458" width="31" style="52" customWidth="1"/>
    <col min="8459" max="8459" width="25.5703125" style="52" customWidth="1"/>
    <col min="8460" max="8706" width="8.85546875" style="52" customWidth="1"/>
    <col min="8707" max="8707" width="45.42578125" style="52"/>
    <col min="8708" max="8708" width="49.5703125" style="52" customWidth="1"/>
    <col min="8709" max="8709" width="25.140625" style="52" customWidth="1"/>
    <col min="8710" max="8710" width="19.28515625" style="52" customWidth="1"/>
    <col min="8711" max="8711" width="18.7109375" style="52" customWidth="1"/>
    <col min="8712" max="8712" width="23.140625" style="52" customWidth="1"/>
    <col min="8713" max="8713" width="16.42578125" style="52" customWidth="1"/>
    <col min="8714" max="8714" width="31" style="52" customWidth="1"/>
    <col min="8715" max="8715" width="25.5703125" style="52" customWidth="1"/>
    <col min="8716" max="8962" width="8.85546875" style="52" customWidth="1"/>
    <col min="8963" max="8963" width="45.42578125" style="52"/>
    <col min="8964" max="8964" width="49.5703125" style="52" customWidth="1"/>
    <col min="8965" max="8965" width="25.140625" style="52" customWidth="1"/>
    <col min="8966" max="8966" width="19.28515625" style="52" customWidth="1"/>
    <col min="8967" max="8967" width="18.7109375" style="52" customWidth="1"/>
    <col min="8968" max="8968" width="23.140625" style="52" customWidth="1"/>
    <col min="8969" max="8969" width="16.42578125" style="52" customWidth="1"/>
    <col min="8970" max="8970" width="31" style="52" customWidth="1"/>
    <col min="8971" max="8971" width="25.5703125" style="52" customWidth="1"/>
    <col min="8972" max="9218" width="8.85546875" style="52" customWidth="1"/>
    <col min="9219" max="9219" width="45.42578125" style="52"/>
    <col min="9220" max="9220" width="49.5703125" style="52" customWidth="1"/>
    <col min="9221" max="9221" width="25.140625" style="52" customWidth="1"/>
    <col min="9222" max="9222" width="19.28515625" style="52" customWidth="1"/>
    <col min="9223" max="9223" width="18.7109375" style="52" customWidth="1"/>
    <col min="9224" max="9224" width="23.140625" style="52" customWidth="1"/>
    <col min="9225" max="9225" width="16.42578125" style="52" customWidth="1"/>
    <col min="9226" max="9226" width="31" style="52" customWidth="1"/>
    <col min="9227" max="9227" width="25.5703125" style="52" customWidth="1"/>
    <col min="9228" max="9474" width="8.85546875" style="52" customWidth="1"/>
    <col min="9475" max="9475" width="45.42578125" style="52"/>
    <col min="9476" max="9476" width="49.5703125" style="52" customWidth="1"/>
    <col min="9477" max="9477" width="25.140625" style="52" customWidth="1"/>
    <col min="9478" max="9478" width="19.28515625" style="52" customWidth="1"/>
    <col min="9479" max="9479" width="18.7109375" style="52" customWidth="1"/>
    <col min="9480" max="9480" width="23.140625" style="52" customWidth="1"/>
    <col min="9481" max="9481" width="16.42578125" style="52" customWidth="1"/>
    <col min="9482" max="9482" width="31" style="52" customWidth="1"/>
    <col min="9483" max="9483" width="25.5703125" style="52" customWidth="1"/>
    <col min="9484" max="9730" width="8.85546875" style="52" customWidth="1"/>
    <col min="9731" max="9731" width="45.42578125" style="52"/>
    <col min="9732" max="9732" width="49.5703125" style="52" customWidth="1"/>
    <col min="9733" max="9733" width="25.140625" style="52" customWidth="1"/>
    <col min="9734" max="9734" width="19.28515625" style="52" customWidth="1"/>
    <col min="9735" max="9735" width="18.7109375" style="52" customWidth="1"/>
    <col min="9736" max="9736" width="23.140625" style="52" customWidth="1"/>
    <col min="9737" max="9737" width="16.42578125" style="52" customWidth="1"/>
    <col min="9738" max="9738" width="31" style="52" customWidth="1"/>
    <col min="9739" max="9739" width="25.5703125" style="52" customWidth="1"/>
    <col min="9740" max="9986" width="8.85546875" style="52" customWidth="1"/>
    <col min="9987" max="9987" width="45.42578125" style="52"/>
    <col min="9988" max="9988" width="49.5703125" style="52" customWidth="1"/>
    <col min="9989" max="9989" width="25.140625" style="52" customWidth="1"/>
    <col min="9990" max="9990" width="19.28515625" style="52" customWidth="1"/>
    <col min="9991" max="9991" width="18.7109375" style="52" customWidth="1"/>
    <col min="9992" max="9992" width="23.140625" style="52" customWidth="1"/>
    <col min="9993" max="9993" width="16.42578125" style="52" customWidth="1"/>
    <col min="9994" max="9994" width="31" style="52" customWidth="1"/>
    <col min="9995" max="9995" width="25.5703125" style="52" customWidth="1"/>
    <col min="9996" max="10242" width="8.85546875" style="52" customWidth="1"/>
    <col min="10243" max="10243" width="45.42578125" style="52"/>
    <col min="10244" max="10244" width="49.5703125" style="52" customWidth="1"/>
    <col min="10245" max="10245" width="25.140625" style="52" customWidth="1"/>
    <col min="10246" max="10246" width="19.28515625" style="52" customWidth="1"/>
    <col min="10247" max="10247" width="18.7109375" style="52" customWidth="1"/>
    <col min="10248" max="10248" width="23.140625" style="52" customWidth="1"/>
    <col min="10249" max="10249" width="16.42578125" style="52" customWidth="1"/>
    <col min="10250" max="10250" width="31" style="52" customWidth="1"/>
    <col min="10251" max="10251" width="25.5703125" style="52" customWidth="1"/>
    <col min="10252" max="10498" width="8.85546875" style="52" customWidth="1"/>
    <col min="10499" max="10499" width="45.42578125" style="52"/>
    <col min="10500" max="10500" width="49.5703125" style="52" customWidth="1"/>
    <col min="10501" max="10501" width="25.140625" style="52" customWidth="1"/>
    <col min="10502" max="10502" width="19.28515625" style="52" customWidth="1"/>
    <col min="10503" max="10503" width="18.7109375" style="52" customWidth="1"/>
    <col min="10504" max="10504" width="23.140625" style="52" customWidth="1"/>
    <col min="10505" max="10505" width="16.42578125" style="52" customWidth="1"/>
    <col min="10506" max="10506" width="31" style="52" customWidth="1"/>
    <col min="10507" max="10507" width="25.5703125" style="52" customWidth="1"/>
    <col min="10508" max="10754" width="8.85546875" style="52" customWidth="1"/>
    <col min="10755" max="10755" width="45.42578125" style="52"/>
    <col min="10756" max="10756" width="49.5703125" style="52" customWidth="1"/>
    <col min="10757" max="10757" width="25.140625" style="52" customWidth="1"/>
    <col min="10758" max="10758" width="19.28515625" style="52" customWidth="1"/>
    <col min="10759" max="10759" width="18.7109375" style="52" customWidth="1"/>
    <col min="10760" max="10760" width="23.140625" style="52" customWidth="1"/>
    <col min="10761" max="10761" width="16.42578125" style="52" customWidth="1"/>
    <col min="10762" max="10762" width="31" style="52" customWidth="1"/>
    <col min="10763" max="10763" width="25.5703125" style="52" customWidth="1"/>
    <col min="10764" max="11010" width="8.85546875" style="52" customWidth="1"/>
    <col min="11011" max="11011" width="45.42578125" style="52"/>
    <col min="11012" max="11012" width="49.5703125" style="52" customWidth="1"/>
    <col min="11013" max="11013" width="25.140625" style="52" customWidth="1"/>
    <col min="11014" max="11014" width="19.28515625" style="52" customWidth="1"/>
    <col min="11015" max="11015" width="18.7109375" style="52" customWidth="1"/>
    <col min="11016" max="11016" width="23.140625" style="52" customWidth="1"/>
    <col min="11017" max="11017" width="16.42578125" style="52" customWidth="1"/>
    <col min="11018" max="11018" width="31" style="52" customWidth="1"/>
    <col min="11019" max="11019" width="25.5703125" style="52" customWidth="1"/>
    <col min="11020" max="11266" width="8.85546875" style="52" customWidth="1"/>
    <col min="11267" max="11267" width="45.42578125" style="52"/>
    <col min="11268" max="11268" width="49.5703125" style="52" customWidth="1"/>
    <col min="11269" max="11269" width="25.140625" style="52" customWidth="1"/>
    <col min="11270" max="11270" width="19.28515625" style="52" customWidth="1"/>
    <col min="11271" max="11271" width="18.7109375" style="52" customWidth="1"/>
    <col min="11272" max="11272" width="23.140625" style="52" customWidth="1"/>
    <col min="11273" max="11273" width="16.42578125" style="52" customWidth="1"/>
    <col min="11274" max="11274" width="31" style="52" customWidth="1"/>
    <col min="11275" max="11275" width="25.5703125" style="52" customWidth="1"/>
    <col min="11276" max="11522" width="8.85546875" style="52" customWidth="1"/>
    <col min="11523" max="11523" width="45.42578125" style="52"/>
    <col min="11524" max="11524" width="49.5703125" style="52" customWidth="1"/>
    <col min="11525" max="11525" width="25.140625" style="52" customWidth="1"/>
    <col min="11526" max="11526" width="19.28515625" style="52" customWidth="1"/>
    <col min="11527" max="11527" width="18.7109375" style="52" customWidth="1"/>
    <col min="11528" max="11528" width="23.140625" style="52" customWidth="1"/>
    <col min="11529" max="11529" width="16.42578125" style="52" customWidth="1"/>
    <col min="11530" max="11530" width="31" style="52" customWidth="1"/>
    <col min="11531" max="11531" width="25.5703125" style="52" customWidth="1"/>
    <col min="11532" max="11778" width="8.85546875" style="52" customWidth="1"/>
    <col min="11779" max="11779" width="45.42578125" style="52"/>
    <col min="11780" max="11780" width="49.5703125" style="52" customWidth="1"/>
    <col min="11781" max="11781" width="25.140625" style="52" customWidth="1"/>
    <col min="11782" max="11782" width="19.28515625" style="52" customWidth="1"/>
    <col min="11783" max="11783" width="18.7109375" style="52" customWidth="1"/>
    <col min="11784" max="11784" width="23.140625" style="52" customWidth="1"/>
    <col min="11785" max="11785" width="16.42578125" style="52" customWidth="1"/>
    <col min="11786" max="11786" width="31" style="52" customWidth="1"/>
    <col min="11787" max="11787" width="25.5703125" style="52" customWidth="1"/>
    <col min="11788" max="12034" width="8.85546875" style="52" customWidth="1"/>
    <col min="12035" max="12035" width="45.42578125" style="52"/>
    <col min="12036" max="12036" width="49.5703125" style="52" customWidth="1"/>
    <col min="12037" max="12037" width="25.140625" style="52" customWidth="1"/>
    <col min="12038" max="12038" width="19.28515625" style="52" customWidth="1"/>
    <col min="12039" max="12039" width="18.7109375" style="52" customWidth="1"/>
    <col min="12040" max="12040" width="23.140625" style="52" customWidth="1"/>
    <col min="12041" max="12041" width="16.42578125" style="52" customWidth="1"/>
    <col min="12042" max="12042" width="31" style="52" customWidth="1"/>
    <col min="12043" max="12043" width="25.5703125" style="52" customWidth="1"/>
    <col min="12044" max="12290" width="8.85546875" style="52" customWidth="1"/>
    <col min="12291" max="12291" width="45.42578125" style="52"/>
    <col min="12292" max="12292" width="49.5703125" style="52" customWidth="1"/>
    <col min="12293" max="12293" width="25.140625" style="52" customWidth="1"/>
    <col min="12294" max="12294" width="19.28515625" style="52" customWidth="1"/>
    <col min="12295" max="12295" width="18.7109375" style="52" customWidth="1"/>
    <col min="12296" max="12296" width="23.140625" style="52" customWidth="1"/>
    <col min="12297" max="12297" width="16.42578125" style="52" customWidth="1"/>
    <col min="12298" max="12298" width="31" style="52" customWidth="1"/>
    <col min="12299" max="12299" width="25.5703125" style="52" customWidth="1"/>
    <col min="12300" max="12546" width="8.85546875" style="52" customWidth="1"/>
    <col min="12547" max="12547" width="45.42578125" style="52"/>
    <col min="12548" max="12548" width="49.5703125" style="52" customWidth="1"/>
    <col min="12549" max="12549" width="25.140625" style="52" customWidth="1"/>
    <col min="12550" max="12550" width="19.28515625" style="52" customWidth="1"/>
    <col min="12551" max="12551" width="18.7109375" style="52" customWidth="1"/>
    <col min="12552" max="12552" width="23.140625" style="52" customWidth="1"/>
    <col min="12553" max="12553" width="16.42578125" style="52" customWidth="1"/>
    <col min="12554" max="12554" width="31" style="52" customWidth="1"/>
    <col min="12555" max="12555" width="25.5703125" style="52" customWidth="1"/>
    <col min="12556" max="12802" width="8.85546875" style="52" customWidth="1"/>
    <col min="12803" max="12803" width="45.42578125" style="52"/>
    <col min="12804" max="12804" width="49.5703125" style="52" customWidth="1"/>
    <col min="12805" max="12805" width="25.140625" style="52" customWidth="1"/>
    <col min="12806" max="12806" width="19.28515625" style="52" customWidth="1"/>
    <col min="12807" max="12807" width="18.7109375" style="52" customWidth="1"/>
    <col min="12808" max="12808" width="23.140625" style="52" customWidth="1"/>
    <col min="12809" max="12809" width="16.42578125" style="52" customWidth="1"/>
    <col min="12810" max="12810" width="31" style="52" customWidth="1"/>
    <col min="12811" max="12811" width="25.5703125" style="52" customWidth="1"/>
    <col min="12812" max="13058" width="8.85546875" style="52" customWidth="1"/>
    <col min="13059" max="13059" width="45.42578125" style="52"/>
    <col min="13060" max="13060" width="49.5703125" style="52" customWidth="1"/>
    <col min="13061" max="13061" width="25.140625" style="52" customWidth="1"/>
    <col min="13062" max="13062" width="19.28515625" style="52" customWidth="1"/>
    <col min="13063" max="13063" width="18.7109375" style="52" customWidth="1"/>
    <col min="13064" max="13064" width="23.140625" style="52" customWidth="1"/>
    <col min="13065" max="13065" width="16.42578125" style="52" customWidth="1"/>
    <col min="13066" max="13066" width="31" style="52" customWidth="1"/>
    <col min="13067" max="13067" width="25.5703125" style="52" customWidth="1"/>
    <col min="13068" max="13314" width="8.85546875" style="52" customWidth="1"/>
    <col min="13315" max="13315" width="45.42578125" style="52"/>
    <col min="13316" max="13316" width="49.5703125" style="52" customWidth="1"/>
    <col min="13317" max="13317" width="25.140625" style="52" customWidth="1"/>
    <col min="13318" max="13318" width="19.28515625" style="52" customWidth="1"/>
    <col min="13319" max="13319" width="18.7109375" style="52" customWidth="1"/>
    <col min="13320" max="13320" width="23.140625" style="52" customWidth="1"/>
    <col min="13321" max="13321" width="16.42578125" style="52" customWidth="1"/>
    <col min="13322" max="13322" width="31" style="52" customWidth="1"/>
    <col min="13323" max="13323" width="25.5703125" style="52" customWidth="1"/>
    <col min="13324" max="13570" width="8.85546875" style="52" customWidth="1"/>
    <col min="13571" max="13571" width="45.42578125" style="52"/>
    <col min="13572" max="13572" width="49.5703125" style="52" customWidth="1"/>
    <col min="13573" max="13573" width="25.140625" style="52" customWidth="1"/>
    <col min="13574" max="13574" width="19.28515625" style="52" customWidth="1"/>
    <col min="13575" max="13575" width="18.7109375" style="52" customWidth="1"/>
    <col min="13576" max="13576" width="23.140625" style="52" customWidth="1"/>
    <col min="13577" max="13577" width="16.42578125" style="52" customWidth="1"/>
    <col min="13578" max="13578" width="31" style="52" customWidth="1"/>
    <col min="13579" max="13579" width="25.5703125" style="52" customWidth="1"/>
    <col min="13580" max="13826" width="8.85546875" style="52" customWidth="1"/>
    <col min="13827" max="13827" width="45.42578125" style="52"/>
    <col min="13828" max="13828" width="49.5703125" style="52" customWidth="1"/>
    <col min="13829" max="13829" width="25.140625" style="52" customWidth="1"/>
    <col min="13830" max="13830" width="19.28515625" style="52" customWidth="1"/>
    <col min="13831" max="13831" width="18.7109375" style="52" customWidth="1"/>
    <col min="13832" max="13832" width="23.140625" style="52" customWidth="1"/>
    <col min="13833" max="13833" width="16.42578125" style="52" customWidth="1"/>
    <col min="13834" max="13834" width="31" style="52" customWidth="1"/>
    <col min="13835" max="13835" width="25.5703125" style="52" customWidth="1"/>
    <col min="13836" max="14082" width="8.85546875" style="52" customWidth="1"/>
    <col min="14083" max="14083" width="45.42578125" style="52"/>
    <col min="14084" max="14084" width="49.5703125" style="52" customWidth="1"/>
    <col min="14085" max="14085" width="25.140625" style="52" customWidth="1"/>
    <col min="14086" max="14086" width="19.28515625" style="52" customWidth="1"/>
    <col min="14087" max="14087" width="18.7109375" style="52" customWidth="1"/>
    <col min="14088" max="14088" width="23.140625" style="52" customWidth="1"/>
    <col min="14089" max="14089" width="16.42578125" style="52" customWidth="1"/>
    <col min="14090" max="14090" width="31" style="52" customWidth="1"/>
    <col min="14091" max="14091" width="25.5703125" style="52" customWidth="1"/>
    <col min="14092" max="14338" width="8.85546875" style="52" customWidth="1"/>
    <col min="14339" max="14339" width="45.42578125" style="52"/>
    <col min="14340" max="14340" width="49.5703125" style="52" customWidth="1"/>
    <col min="14341" max="14341" width="25.140625" style="52" customWidth="1"/>
    <col min="14342" max="14342" width="19.28515625" style="52" customWidth="1"/>
    <col min="14343" max="14343" width="18.7109375" style="52" customWidth="1"/>
    <col min="14344" max="14344" width="23.140625" style="52" customWidth="1"/>
    <col min="14345" max="14345" width="16.42578125" style="52" customWidth="1"/>
    <col min="14346" max="14346" width="31" style="52" customWidth="1"/>
    <col min="14347" max="14347" width="25.5703125" style="52" customWidth="1"/>
    <col min="14348" max="14594" width="8.85546875" style="52" customWidth="1"/>
    <col min="14595" max="14595" width="45.42578125" style="52"/>
    <col min="14596" max="14596" width="49.5703125" style="52" customWidth="1"/>
    <col min="14597" max="14597" width="25.140625" style="52" customWidth="1"/>
    <col min="14598" max="14598" width="19.28515625" style="52" customWidth="1"/>
    <col min="14599" max="14599" width="18.7109375" style="52" customWidth="1"/>
    <col min="14600" max="14600" width="23.140625" style="52" customWidth="1"/>
    <col min="14601" max="14601" width="16.42578125" style="52" customWidth="1"/>
    <col min="14602" max="14602" width="31" style="52" customWidth="1"/>
    <col min="14603" max="14603" width="25.5703125" style="52" customWidth="1"/>
    <col min="14604" max="14850" width="8.85546875" style="52" customWidth="1"/>
    <col min="14851" max="14851" width="45.42578125" style="52"/>
    <col min="14852" max="14852" width="49.5703125" style="52" customWidth="1"/>
    <col min="14853" max="14853" width="25.140625" style="52" customWidth="1"/>
    <col min="14854" max="14854" width="19.28515625" style="52" customWidth="1"/>
    <col min="14855" max="14855" width="18.7109375" style="52" customWidth="1"/>
    <col min="14856" max="14856" width="23.140625" style="52" customWidth="1"/>
    <col min="14857" max="14857" width="16.42578125" style="52" customWidth="1"/>
    <col min="14858" max="14858" width="31" style="52" customWidth="1"/>
    <col min="14859" max="14859" width="25.5703125" style="52" customWidth="1"/>
    <col min="14860" max="15106" width="8.85546875" style="52" customWidth="1"/>
    <col min="15107" max="15107" width="45.42578125" style="52"/>
    <col min="15108" max="15108" width="49.5703125" style="52" customWidth="1"/>
    <col min="15109" max="15109" width="25.140625" style="52" customWidth="1"/>
    <col min="15110" max="15110" width="19.28515625" style="52" customWidth="1"/>
    <col min="15111" max="15111" width="18.7109375" style="52" customWidth="1"/>
    <col min="15112" max="15112" width="23.140625" style="52" customWidth="1"/>
    <col min="15113" max="15113" width="16.42578125" style="52" customWidth="1"/>
    <col min="15114" max="15114" width="31" style="52" customWidth="1"/>
    <col min="15115" max="15115" width="25.5703125" style="52" customWidth="1"/>
    <col min="15116" max="15362" width="8.85546875" style="52" customWidth="1"/>
    <col min="15363" max="15363" width="45.42578125" style="52"/>
    <col min="15364" max="15364" width="49.5703125" style="52" customWidth="1"/>
    <col min="15365" max="15365" width="25.140625" style="52" customWidth="1"/>
    <col min="15366" max="15366" width="19.28515625" style="52" customWidth="1"/>
    <col min="15367" max="15367" width="18.7109375" style="52" customWidth="1"/>
    <col min="15368" max="15368" width="23.140625" style="52" customWidth="1"/>
    <col min="15369" max="15369" width="16.42578125" style="52" customWidth="1"/>
    <col min="15370" max="15370" width="31" style="52" customWidth="1"/>
    <col min="15371" max="15371" width="25.5703125" style="52" customWidth="1"/>
    <col min="15372" max="15618" width="8.85546875" style="52" customWidth="1"/>
    <col min="15619" max="15619" width="45.42578125" style="52"/>
    <col min="15620" max="15620" width="49.5703125" style="52" customWidth="1"/>
    <col min="15621" max="15621" width="25.140625" style="52" customWidth="1"/>
    <col min="15622" max="15622" width="19.28515625" style="52" customWidth="1"/>
    <col min="15623" max="15623" width="18.7109375" style="52" customWidth="1"/>
    <col min="15624" max="15624" width="23.140625" style="52" customWidth="1"/>
    <col min="15625" max="15625" width="16.42578125" style="52" customWidth="1"/>
    <col min="15626" max="15626" width="31" style="52" customWidth="1"/>
    <col min="15627" max="15627" width="25.5703125" style="52" customWidth="1"/>
    <col min="15628" max="15874" width="8.85546875" style="52" customWidth="1"/>
    <col min="15875" max="15875" width="45.42578125" style="52"/>
    <col min="15876" max="15876" width="49.5703125" style="52" customWidth="1"/>
    <col min="15877" max="15877" width="25.140625" style="52" customWidth="1"/>
    <col min="15878" max="15878" width="19.28515625" style="52" customWidth="1"/>
    <col min="15879" max="15879" width="18.7109375" style="52" customWidth="1"/>
    <col min="15880" max="15880" width="23.140625" style="52" customWidth="1"/>
    <col min="15881" max="15881" width="16.42578125" style="52" customWidth="1"/>
    <col min="15882" max="15882" width="31" style="52" customWidth="1"/>
    <col min="15883" max="15883" width="25.5703125" style="52" customWidth="1"/>
    <col min="15884" max="16130" width="8.85546875" style="52" customWidth="1"/>
    <col min="16131" max="16131" width="45.42578125" style="52"/>
    <col min="16132" max="16132" width="49.5703125" style="52" customWidth="1"/>
    <col min="16133" max="16133" width="25.140625" style="52" customWidth="1"/>
    <col min="16134" max="16134" width="19.28515625" style="52" customWidth="1"/>
    <col min="16135" max="16135" width="18.7109375" style="52" customWidth="1"/>
    <col min="16136" max="16136" width="23.140625" style="52" customWidth="1"/>
    <col min="16137" max="16137" width="16.42578125" style="52" customWidth="1"/>
    <col min="16138" max="16138" width="31" style="52" customWidth="1"/>
    <col min="16139" max="16139" width="25.5703125" style="52" customWidth="1"/>
    <col min="16140" max="16384" width="8.85546875" style="52" customWidth="1"/>
  </cols>
  <sheetData>
    <row r="2" spans="2:13" s="145" customFormat="1" ht="15">
      <c r="B2" s="146" t="s">
        <v>61</v>
      </c>
      <c r="C2" s="147"/>
      <c r="D2" s="147"/>
      <c r="E2" s="147"/>
      <c r="F2" s="147"/>
      <c r="G2" s="147"/>
      <c r="H2" s="147"/>
      <c r="I2" s="148"/>
    </row>
    <row r="3" spans="2:13" s="145" customFormat="1" ht="15">
      <c r="B3" s="157" t="s">
        <v>62</v>
      </c>
      <c r="C3" s="157"/>
      <c r="D3" s="157"/>
      <c r="E3" s="157"/>
      <c r="F3" s="157"/>
      <c r="G3" s="157"/>
      <c r="H3" s="157"/>
      <c r="I3" s="148"/>
    </row>
    <row r="4" spans="2:13" ht="16.5" thickBot="1">
      <c r="B4" s="53"/>
      <c r="C4" s="53"/>
      <c r="D4" s="53"/>
      <c r="E4" s="53"/>
      <c r="F4" s="53"/>
      <c r="G4" s="53"/>
      <c r="H4" s="53"/>
      <c r="I4" s="53"/>
      <c r="J4" s="53"/>
      <c r="K4" s="51"/>
      <c r="L4" s="51"/>
      <c r="M4" s="54"/>
    </row>
    <row r="5" spans="2:13" ht="15.75">
      <c r="B5" s="55" t="s">
        <v>38</v>
      </c>
      <c r="C5" s="56" t="s">
        <v>39</v>
      </c>
      <c r="D5" s="56" t="s">
        <v>29</v>
      </c>
      <c r="E5" s="56" t="s">
        <v>40</v>
      </c>
      <c r="F5" s="57" t="s">
        <v>41</v>
      </c>
      <c r="G5" s="58" t="s">
        <v>42</v>
      </c>
      <c r="H5" s="59" t="s">
        <v>43</v>
      </c>
      <c r="I5" s="60" t="s">
        <v>44</v>
      </c>
      <c r="J5" s="61" t="s">
        <v>45</v>
      </c>
      <c r="K5" s="62"/>
      <c r="L5" s="51"/>
      <c r="M5" s="54"/>
    </row>
    <row r="6" spans="2:13" ht="16.5" thickBot="1">
      <c r="B6" s="63"/>
      <c r="C6" s="64" t="s">
        <v>46</v>
      </c>
      <c r="D6" s="64"/>
      <c r="E6" s="64" t="s">
        <v>46</v>
      </c>
      <c r="F6" s="65">
        <v>2.5000000000000001E-2</v>
      </c>
      <c r="G6" s="66">
        <v>7.4999999999999997E-2</v>
      </c>
      <c r="H6" s="67">
        <v>2.5000000000000001E-2</v>
      </c>
      <c r="I6" s="64" t="s">
        <v>46</v>
      </c>
      <c r="J6" s="68" t="s">
        <v>47</v>
      </c>
      <c r="K6" s="51"/>
      <c r="L6" s="51"/>
      <c r="M6" s="54"/>
    </row>
    <row r="7" spans="2:13" ht="15.75" hidden="1">
      <c r="B7" s="70"/>
      <c r="C7" s="71"/>
      <c r="D7" s="72">
        <v>0.55000000000000004</v>
      </c>
      <c r="E7" s="73"/>
      <c r="F7" s="74"/>
      <c r="G7" s="75"/>
      <c r="H7" s="74"/>
      <c r="I7" s="73"/>
      <c r="J7" s="76"/>
      <c r="K7" s="51"/>
      <c r="L7" s="69" t="s">
        <v>48</v>
      </c>
      <c r="M7" s="69"/>
    </row>
    <row r="8" spans="2:13" ht="15.75" hidden="1">
      <c r="B8" s="77" t="s">
        <v>49</v>
      </c>
      <c r="C8" s="78"/>
      <c r="D8" s="79">
        <f>SUM(C8*D7)</f>
        <v>0</v>
      </c>
      <c r="E8" s="80">
        <f>SUM(C8-D8)</f>
        <v>0</v>
      </c>
      <c r="F8" s="78">
        <f>SUM(E8*F6)</f>
        <v>0</v>
      </c>
      <c r="G8" s="78">
        <f>E8*G6</f>
        <v>0</v>
      </c>
      <c r="H8" s="78">
        <f>E8*H6</f>
        <v>0</v>
      </c>
      <c r="I8" s="81">
        <f>SUM(E8+G8+F8+H8)</f>
        <v>0</v>
      </c>
      <c r="J8" s="82">
        <f>SUM(I8+I8*20/100)</f>
        <v>0</v>
      </c>
      <c r="K8" s="83"/>
      <c r="L8" s="51"/>
      <c r="M8" s="51"/>
    </row>
    <row r="9" spans="2:13" ht="16.5" hidden="1" thickBot="1">
      <c r="B9" s="84"/>
      <c r="C9" s="85"/>
      <c r="D9" s="86"/>
      <c r="E9" s="87"/>
      <c r="F9" s="88"/>
      <c r="G9" s="88"/>
      <c r="H9" s="88"/>
      <c r="I9" s="89"/>
      <c r="J9" s="90"/>
      <c r="K9" s="51"/>
      <c r="L9" s="51"/>
      <c r="M9" s="51"/>
    </row>
    <row r="10" spans="2:13" ht="15.75">
      <c r="B10" s="91"/>
      <c r="C10" s="92"/>
      <c r="D10" s="93">
        <v>0.5</v>
      </c>
      <c r="E10" s="94"/>
      <c r="F10" s="95"/>
      <c r="G10" s="95"/>
      <c r="H10" s="95"/>
      <c r="I10" s="94"/>
      <c r="J10" s="96"/>
      <c r="K10" s="51"/>
      <c r="L10" s="51"/>
      <c r="M10" s="51"/>
    </row>
    <row r="11" spans="2:13" ht="15.75">
      <c r="B11" s="97" t="s">
        <v>50</v>
      </c>
      <c r="C11" s="78">
        <f>DSK_YFSF_2020!C24</f>
        <v>261872</v>
      </c>
      <c r="D11" s="79">
        <f>SUM(C11*D10)</f>
        <v>130936</v>
      </c>
      <c r="E11" s="80">
        <f>SUM(C11-D11)</f>
        <v>130936</v>
      </c>
      <c r="F11" s="78">
        <f>SUM(E11*F6)</f>
        <v>3273.4</v>
      </c>
      <c r="G11" s="78">
        <f>E11*G6</f>
        <v>9820.1999999999989</v>
      </c>
      <c r="H11" s="78">
        <f>E11*H6</f>
        <v>3273.4</v>
      </c>
      <c r="I11" s="81">
        <f>SUM(E11+F11+G11+H11)</f>
        <v>147303</v>
      </c>
      <c r="J11" s="98">
        <f>SUM(I11+I11*20/100)</f>
        <v>176763.6</v>
      </c>
      <c r="K11" s="83"/>
      <c r="L11" s="51"/>
      <c r="M11" s="51"/>
    </row>
    <row r="12" spans="2:13" ht="16.5" thickBot="1">
      <c r="B12" s="99"/>
      <c r="C12" s="100"/>
      <c r="D12" s="101"/>
      <c r="E12" s="102"/>
      <c r="F12" s="103"/>
      <c r="G12" s="103"/>
      <c r="H12" s="103"/>
      <c r="I12" s="104"/>
      <c r="J12" s="105"/>
      <c r="K12" s="51"/>
      <c r="L12" s="51"/>
      <c r="M12" s="51"/>
    </row>
    <row r="13" spans="2:13" ht="15.75" hidden="1">
      <c r="B13" s="91"/>
      <c r="C13" s="92"/>
      <c r="D13" s="93">
        <v>0.5</v>
      </c>
      <c r="E13" s="94"/>
      <c r="F13" s="95"/>
      <c r="G13" s="95"/>
      <c r="H13" s="95"/>
      <c r="I13" s="94"/>
      <c r="J13" s="96"/>
      <c r="K13" s="51"/>
      <c r="L13" s="51"/>
      <c r="M13" s="51"/>
    </row>
    <row r="14" spans="2:13" ht="15.75" hidden="1">
      <c r="B14" s="97" t="s">
        <v>51</v>
      </c>
      <c r="C14" s="78"/>
      <c r="D14" s="79">
        <f>SUM(C14*D13)</f>
        <v>0</v>
      </c>
      <c r="E14" s="80">
        <f>SUM(C14-D14)</f>
        <v>0</v>
      </c>
      <c r="F14" s="78">
        <f>SUM(E14*F6)</f>
        <v>0</v>
      </c>
      <c r="G14" s="78">
        <f>E14*G6</f>
        <v>0</v>
      </c>
      <c r="H14" s="78">
        <f>E14*H6</f>
        <v>0</v>
      </c>
      <c r="I14" s="81">
        <f>SUM(E14+F14+G14+H14)</f>
        <v>0</v>
      </c>
      <c r="J14" s="98">
        <f>SUM(I14+I14*20/100)</f>
        <v>0</v>
      </c>
      <c r="K14" s="83"/>
      <c r="L14" s="51"/>
      <c r="M14" s="51"/>
    </row>
    <row r="15" spans="2:13" ht="16.5" hidden="1" thickBot="1">
      <c r="B15" s="99"/>
      <c r="C15" s="100"/>
      <c r="D15" s="101"/>
      <c r="E15" s="102"/>
      <c r="F15" s="103"/>
      <c r="G15" s="103"/>
      <c r="H15" s="103"/>
      <c r="I15" s="104"/>
      <c r="J15" s="105"/>
      <c r="K15" s="51"/>
      <c r="L15" s="51"/>
      <c r="M15" s="51"/>
    </row>
    <row r="16" spans="2:13" ht="16.5" hidden="1" thickBot="1">
      <c r="B16" s="70"/>
      <c r="C16" s="71"/>
      <c r="D16" s="72">
        <v>0.15</v>
      </c>
      <c r="E16" s="73"/>
      <c r="F16" s="73"/>
      <c r="G16" s="73"/>
      <c r="H16" s="73"/>
      <c r="I16" s="73"/>
      <c r="J16" s="76"/>
      <c r="K16" s="51"/>
      <c r="L16" s="51"/>
      <c r="M16" s="51"/>
    </row>
    <row r="17" spans="2:11" ht="16.5" hidden="1" thickBot="1">
      <c r="B17" s="77" t="s">
        <v>52</v>
      </c>
      <c r="C17" s="78"/>
      <c r="D17" s="79">
        <f>SUM(C17*D16)</f>
        <v>0</v>
      </c>
      <c r="E17" s="80">
        <f>SUM(C17-D17)</f>
        <v>0</v>
      </c>
      <c r="F17" s="78">
        <f>SUM(E17*F6)</f>
        <v>0</v>
      </c>
      <c r="G17" s="78"/>
      <c r="H17" s="78"/>
      <c r="I17" s="81">
        <f>SUM(E17+F17)</f>
        <v>0</v>
      </c>
      <c r="J17" s="82">
        <f>SUM(I17+I17*20/100)</f>
        <v>0</v>
      </c>
      <c r="K17" s="83"/>
    </row>
    <row r="18" spans="2:11" ht="16.5" hidden="1" thickBot="1">
      <c r="B18" s="84"/>
      <c r="C18" s="85"/>
      <c r="D18" s="86"/>
      <c r="E18" s="87"/>
      <c r="F18" s="88"/>
      <c r="G18" s="88"/>
      <c r="H18" s="88"/>
      <c r="I18" s="89"/>
      <c r="J18" s="90"/>
      <c r="K18" s="51"/>
    </row>
    <row r="19" spans="2:11" ht="15.75" hidden="1">
      <c r="B19" s="91"/>
      <c r="C19" s="92"/>
      <c r="D19" s="106">
        <v>0</v>
      </c>
      <c r="E19" s="94"/>
      <c r="F19" s="95"/>
      <c r="G19" s="95"/>
      <c r="H19" s="95"/>
      <c r="I19" s="94"/>
      <c r="J19" s="96"/>
      <c r="K19" s="51"/>
    </row>
    <row r="20" spans="2:11" ht="15.75" hidden="1">
      <c r="B20" s="97" t="s">
        <v>53</v>
      </c>
      <c r="C20" s="78"/>
      <c r="D20" s="79">
        <f>SUM(C20*D19)</f>
        <v>0</v>
      </c>
      <c r="E20" s="80">
        <f>SUM(C20-D20)</f>
        <v>0</v>
      </c>
      <c r="F20" s="78">
        <f>SUM(E20*F6)</f>
        <v>0</v>
      </c>
      <c r="G20" s="78">
        <f>E20*G6</f>
        <v>0</v>
      </c>
      <c r="H20" s="78">
        <f>E20*H6</f>
        <v>0</v>
      </c>
      <c r="I20" s="81">
        <f>SUM(E20+F20+G20+H20)</f>
        <v>0</v>
      </c>
      <c r="J20" s="98">
        <f>SUM(I20+I20*20/100)</f>
        <v>0</v>
      </c>
      <c r="K20" s="83"/>
    </row>
    <row r="21" spans="2:11" ht="16.5" hidden="1" thickBot="1">
      <c r="B21" s="99"/>
      <c r="C21" s="100"/>
      <c r="D21" s="101"/>
      <c r="E21" s="102"/>
      <c r="F21" s="103"/>
      <c r="G21" s="103"/>
      <c r="H21" s="103"/>
      <c r="I21" s="104"/>
      <c r="J21" s="105"/>
      <c r="K21" s="51"/>
    </row>
    <row r="22" spans="2:11" ht="6" hidden="1" customHeight="1" thickBot="1">
      <c r="B22" s="107"/>
      <c r="C22" s="108"/>
      <c r="D22" s="53"/>
      <c r="E22" s="108"/>
      <c r="F22" s="108"/>
      <c r="G22" s="108"/>
      <c r="H22" s="108"/>
      <c r="I22" s="53"/>
      <c r="J22" s="53"/>
      <c r="K22" s="51"/>
    </row>
    <row r="23" spans="2:11" ht="16.5" hidden="1" thickBot="1">
      <c r="B23" s="109" t="s">
        <v>54</v>
      </c>
      <c r="C23" s="110" t="s">
        <v>41</v>
      </c>
      <c r="D23" s="111" t="s">
        <v>46</v>
      </c>
      <c r="E23" s="112">
        <f t="shared" ref="E23:J23" si="0">SUM(E7:E21)</f>
        <v>130936</v>
      </c>
      <c r="F23" s="112">
        <f>SUM(F7:F21)</f>
        <v>3273.4</v>
      </c>
      <c r="G23" s="112">
        <f t="shared" si="0"/>
        <v>9820.1999999999989</v>
      </c>
      <c r="H23" s="112">
        <f t="shared" si="0"/>
        <v>3273.4</v>
      </c>
      <c r="I23" s="112">
        <f t="shared" si="0"/>
        <v>147303</v>
      </c>
      <c r="J23" s="113">
        <f t="shared" si="0"/>
        <v>176763.6</v>
      </c>
      <c r="K23" s="83"/>
    </row>
    <row r="24" spans="2:11" ht="16.5" hidden="1" thickBot="1">
      <c r="B24" s="114"/>
      <c r="C24" s="108"/>
      <c r="D24" s="115"/>
      <c r="E24" s="116"/>
      <c r="F24" s="117"/>
      <c r="G24" s="117"/>
      <c r="H24" s="117"/>
      <c r="I24" s="116"/>
      <c r="J24" s="116"/>
      <c r="K24" s="83"/>
    </row>
    <row r="25" spans="2:11" ht="16.5" hidden="1" thickBot="1">
      <c r="B25" s="118" t="s">
        <v>55</v>
      </c>
      <c r="C25" s="119">
        <v>2.5000000000000001E-2</v>
      </c>
      <c r="D25" s="120" t="s">
        <v>46</v>
      </c>
      <c r="E25" s="121"/>
      <c r="F25" s="121">
        <f>E25*C25</f>
        <v>0</v>
      </c>
      <c r="G25" s="121">
        <f>E25*G6</f>
        <v>0</v>
      </c>
      <c r="H25" s="121">
        <f>E25*H6</f>
        <v>0</v>
      </c>
      <c r="I25" s="121">
        <f>E25+F25+G25+H25</f>
        <v>0</v>
      </c>
      <c r="J25" s="122">
        <f>SUM(I25+I25*20/100)</f>
        <v>0</v>
      </c>
      <c r="K25" s="83"/>
    </row>
    <row r="26" spans="2:11" ht="16.5" hidden="1" thickBot="1">
      <c r="B26" s="114"/>
      <c r="C26" s="123"/>
      <c r="D26" s="115"/>
      <c r="E26" s="124"/>
      <c r="F26" s="125"/>
      <c r="G26" s="125"/>
      <c r="H26" s="125"/>
      <c r="I26" s="126"/>
      <c r="J26" s="127"/>
      <c r="K26" s="83"/>
    </row>
    <row r="27" spans="2:11" ht="16.5" hidden="1" thickBot="1">
      <c r="B27" s="118" t="s">
        <v>56</v>
      </c>
      <c r="C27" s="119">
        <v>2.5000000000000001E-2</v>
      </c>
      <c r="D27" s="120" t="s">
        <v>46</v>
      </c>
      <c r="E27" s="121"/>
      <c r="F27" s="121">
        <f>E27*C27</f>
        <v>0</v>
      </c>
      <c r="G27" s="121">
        <f>E27*G6</f>
        <v>0</v>
      </c>
      <c r="H27" s="121">
        <f>E27*H6</f>
        <v>0</v>
      </c>
      <c r="I27" s="121">
        <f>E27+F27+H27+G27</f>
        <v>0</v>
      </c>
      <c r="J27" s="122">
        <f>SUM(I27+I27*20/100)</f>
        <v>0</v>
      </c>
      <c r="K27" s="83"/>
    </row>
    <row r="28" spans="2:11" ht="16.5" hidden="1" thickBot="1">
      <c r="B28" s="114"/>
      <c r="C28" s="123"/>
      <c r="D28" s="115"/>
      <c r="E28" s="124"/>
      <c r="F28" s="128"/>
      <c r="G28" s="129"/>
      <c r="H28" s="129"/>
      <c r="I28" s="130"/>
      <c r="J28" s="127"/>
      <c r="K28" s="83"/>
    </row>
    <row r="29" spans="2:11" ht="16.5" hidden="1" thickBot="1">
      <c r="B29" s="131" t="s">
        <v>57</v>
      </c>
      <c r="C29" s="132">
        <v>2.5000000000000001E-2</v>
      </c>
      <c r="D29" s="133" t="s">
        <v>46</v>
      </c>
      <c r="E29" s="121"/>
      <c r="F29" s="121">
        <f>E29*C29</f>
        <v>0</v>
      </c>
      <c r="G29" s="121">
        <f>E29*G6</f>
        <v>0</v>
      </c>
      <c r="H29" s="121">
        <f>E29*H6</f>
        <v>0</v>
      </c>
      <c r="I29" s="121">
        <f>E29+F29+G29+H29</f>
        <v>0</v>
      </c>
      <c r="J29" s="122">
        <f>SUM(I29+I29*20/100)</f>
        <v>0</v>
      </c>
      <c r="K29" s="83"/>
    </row>
    <row r="30" spans="2:11" ht="16.5" hidden="1" thickBot="1">
      <c r="B30" s="114"/>
      <c r="C30" s="123"/>
      <c r="D30" s="115"/>
      <c r="E30" s="124"/>
      <c r="F30" s="134"/>
      <c r="G30" s="134"/>
      <c r="H30" s="134"/>
      <c r="I30" s="126"/>
      <c r="J30" s="127"/>
      <c r="K30" s="83"/>
    </row>
    <row r="31" spans="2:11" ht="16.5" hidden="1" thickBot="1">
      <c r="B31" s="131" t="s">
        <v>58</v>
      </c>
      <c r="C31" s="132">
        <v>0.1</v>
      </c>
      <c r="D31" s="133" t="s">
        <v>46</v>
      </c>
      <c r="E31" s="121"/>
      <c r="F31" s="121">
        <f>E31*C31</f>
        <v>0</v>
      </c>
      <c r="G31" s="121">
        <f>E31*G6</f>
        <v>0</v>
      </c>
      <c r="H31" s="121">
        <f>E31*H6</f>
        <v>0</v>
      </c>
      <c r="I31" s="121">
        <f>E31+F31+H31+G31</f>
        <v>0</v>
      </c>
      <c r="J31" s="122">
        <f>SUM(I31+I31*20/100)</f>
        <v>0</v>
      </c>
      <c r="K31" s="83"/>
    </row>
    <row r="32" spans="2:11" ht="16.5" hidden="1" thickBot="1">
      <c r="B32" s="109"/>
      <c r="C32" s="135"/>
      <c r="D32" s="136"/>
      <c r="E32" s="126"/>
      <c r="F32" s="126"/>
      <c r="G32" s="126"/>
      <c r="H32" s="126"/>
      <c r="I32" s="126"/>
      <c r="J32" s="127"/>
      <c r="K32" s="83"/>
    </row>
    <row r="33" spans="2:11" ht="16.5" hidden="1" thickBot="1">
      <c r="B33" s="109" t="s">
        <v>59</v>
      </c>
      <c r="C33" s="132">
        <v>0</v>
      </c>
      <c r="D33" s="133" t="s">
        <v>46</v>
      </c>
      <c r="E33" s="126"/>
      <c r="F33" s="121">
        <f>C33*E33</f>
        <v>0</v>
      </c>
      <c r="G33" s="121">
        <f>E33*C33</f>
        <v>0</v>
      </c>
      <c r="H33" s="121">
        <f>E33*C33</f>
        <v>0</v>
      </c>
      <c r="I33" s="121">
        <f>E33+F33+H33+G33</f>
        <v>0</v>
      </c>
      <c r="J33" s="122">
        <f>SUM(I33+I33*20/100)</f>
        <v>0</v>
      </c>
      <c r="K33" s="83"/>
    </row>
    <row r="34" spans="2:11" ht="16.5" hidden="1" thickBot="1">
      <c r="B34" s="109"/>
      <c r="C34" s="135"/>
      <c r="D34" s="136"/>
      <c r="E34" s="126"/>
      <c r="F34" s="126"/>
      <c r="G34" s="126"/>
      <c r="H34" s="126"/>
      <c r="I34" s="126"/>
      <c r="J34" s="127"/>
      <c r="K34" s="83"/>
    </row>
    <row r="35" spans="2:11" ht="16.5" thickBot="1">
      <c r="B35" s="137" t="s">
        <v>60</v>
      </c>
      <c r="C35" s="138"/>
      <c r="D35" s="139" t="s">
        <v>46</v>
      </c>
      <c r="E35" s="140">
        <f t="shared" ref="E35:J35" si="1">SUM(E23:E34)</f>
        <v>130936</v>
      </c>
      <c r="F35" s="140">
        <f>SUM(F23:F34)</f>
        <v>3273.4</v>
      </c>
      <c r="G35" s="140">
        <f>SUM(G23:G34)</f>
        <v>9820.1999999999989</v>
      </c>
      <c r="H35" s="140">
        <f>SUM(H23:H34)</f>
        <v>3273.4</v>
      </c>
      <c r="I35" s="140">
        <f>SUM(I23:I34)</f>
        <v>147303</v>
      </c>
      <c r="J35" s="141">
        <f t="shared" si="1"/>
        <v>176763.6</v>
      </c>
      <c r="K35" s="83"/>
    </row>
    <row r="36" spans="2:11" ht="15.75">
      <c r="B36" s="142"/>
      <c r="C36" s="142"/>
      <c r="D36" s="142"/>
      <c r="E36" s="143"/>
      <c r="F36" s="108"/>
      <c r="G36" s="108"/>
      <c r="H36" s="108"/>
      <c r="I36" s="143"/>
      <c r="J36" s="143"/>
      <c r="K36" s="83"/>
    </row>
    <row r="37" spans="2:11" ht="15.75">
      <c r="B37" s="142"/>
      <c r="C37" s="108"/>
      <c r="D37" s="108"/>
      <c r="E37" s="108"/>
      <c r="F37" s="108"/>
      <c r="G37" s="108"/>
      <c r="H37" s="108"/>
      <c r="I37" s="108"/>
      <c r="J37" s="144"/>
      <c r="K37" s="51"/>
    </row>
    <row r="42" spans="2:11">
      <c r="B42" s="52" t="s">
        <v>63</v>
      </c>
      <c r="C42" s="149">
        <f>E35</f>
        <v>130936</v>
      </c>
    </row>
    <row r="43" spans="2:11">
      <c r="B43" s="52" t="s">
        <v>64</v>
      </c>
      <c r="C43" s="149">
        <f>H35</f>
        <v>3273.4</v>
      </c>
    </row>
    <row r="44" spans="2:11">
      <c r="B44" s="52" t="s">
        <v>65</v>
      </c>
      <c r="C44" s="149">
        <f>F35/2</f>
        <v>1636.7</v>
      </c>
    </row>
    <row r="45" spans="2:11">
      <c r="B45" s="52" t="s">
        <v>66</v>
      </c>
      <c r="C45" s="149">
        <f>F35/2</f>
        <v>1636.7</v>
      </c>
    </row>
    <row r="46" spans="2:11">
      <c r="B46" s="52" t="s">
        <v>67</v>
      </c>
      <c r="C46" s="149">
        <f>SUM(C42:C45)</f>
        <v>137482.80000000002</v>
      </c>
    </row>
    <row r="47" spans="2:11">
      <c r="B47" s="52" t="s">
        <v>68</v>
      </c>
      <c r="C47" s="149">
        <f>C46*1.2</f>
        <v>164979.36000000002</v>
      </c>
    </row>
  </sheetData>
  <mergeCells count="1">
    <mergeCell ref="B3:H3"/>
  </mergeCells>
  <pageMargins left="0.39" right="0.17" top="0.37" bottom="0.41" header="0.18" footer="0.3"/>
  <pageSetup scale="78" orientation="landscape" r:id="rId1"/>
  <legacy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qE7sP/VHsHTjGz3EE3RSshdbsc1VR+g0UGCoUTkKEiA=</DigestValue>
    </Reference>
    <Reference Type="http://www.w3.org/2000/09/xmldsig#Object" URI="#idOfficeObject">
      <DigestMethod Algorithm="http://www.w3.org/2001/04/xmlenc#sha256"/>
      <DigestValue>0hOL/3A2o8BrbvznyvmnaK/9PEE/e+8upTK66tjw0ow=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i7AkVf4v/M6TVL90J5QuI3vWhN8ibtI1wb47FSjJ1+Q=</DigestValue>
    </Reference>
    <Reference Type="http://www.w3.org/2000/09/xmldsig#Object" URI="#idValidSigLnImg">
      <DigestMethod Algorithm="http://www.w3.org/2001/04/xmlenc#sha256"/>
      <DigestValue>S00bZp/keLtCz8C1jWbkZ0J+ppHJfJtW4A043iRuCwY=</DigestValue>
    </Reference>
    <Reference Type="http://www.w3.org/2000/09/xmldsig#Object" URI="#idInvalidSigLnImg">
      <DigestMethod Algorithm="http://www.w3.org/2001/04/xmlenc#sha256"/>
      <DigestValue>uEURzCDXPCRUaIOUUvyS5xQ1OoBHMooxue0rjfljBWA=</DigestValue>
    </Reference>
  </SignedInfo>
  <SignatureValue>A9vLvWdkelM0oHyulKdUj1aa+UsLKhYbQ5YVp6oHRWFL2B2aKnPYNjNoh/fglP+DILsJYWAkH95e
G0OQpa2HaqdixwguVLMS4o1bkAN27RQFgJ64GtPCykmPo3DRfSMgMd3xY8k0iq12qugBKF8VG41a
YwUVj3vbuuKEFqKV62gZw5eSMYf3uq9vShCUYaK6j7nVMoletQtHdimLsBjALpS7PNH5q9mZKjoe
JRnUJ0JqdsE0vXxocgz+2Ct+hfQWmisl6zuort2Mh7TrRE3UmDDbAzbOvSMPNrDn/GxVZzSUvvVQ
Zgm2WOVcQDKIwS2GPTaJ3wMw7/RExRPOrOdVcw==</SignatureValue>
  <KeyInfo>
    <X509Data>
      <X509Certificate>MIIG4TCCBMmgAwIBAgIEI8XHpjANBgkqhkiG9w0BAQsFADB4MQswCQYDVQQGEwJCRzEYMBYGA1UEYRMPTlRSQkctMjAxMjMwNDI2MRIwEAYDVQQKEwlCT1JJQ0EgQUQxEDAOBgNVBAsTB0ItVHJ1c3QxKTAnBgNVBAMTIEItVHJ1c3QgT3BlcmF0aW9uYWwgUXVhbGlmaWVkIENBMB4XDTIwMDMyMDAwMDAwMFoXDTIxMDMyMDAwMDAwMFowgY4xHzAdBgkqhkiG9w0BCQEWEGplZ2xvdkBnbWFpbC5jb20xDzANBgNVBAQTBkplZ2xvdjERMA8GA1UEKhMIVmxhZGltaXIxGTAXBgNVBAUTEFBOT0JHLTU5MDQyMjg1MDAxHzAdBgNVBAMTFlZsYWRpbWlyIEl2YW5vdiBKZWdsb3YxCzAJBgNVBAYTAkJHMIIBIjANBgkqhkiG9w0BAQEFAAOCAQ8AMIIBCgKCAQEAvq8BzDDbxQWyQ7DcWbD1y11zLXVapm2uqvwya9WaZfTc9rmjW+ewDsf0Qn/1JqTPEP/PWgZOA+8bobjCYux0rrFO5BjzhbpZkZ2ptPC1jH78T9EjVcFzjzkroZfl0rmrh0hs5nNAZIhajnstpGppWLvFMC+M02NFOAbj7YF5jiutyBJxTbm6/a9Zrxf5OiCpbebgoALkFSc4DuhE39G+S8dd4cLNp1VxlzyHiWBK9UAjVd4Bab1XZ5EjxHqNvIkims7hbaF2l+eBhzsp26LSSjFr2TWCWcBsHOuT0G0usKg2AJusqAz5LkRQlI5uVHLxx8esyZBEeK919RJHXcPQ7QIDAQABo4ICWjCCAlYwHQYDVR0OBBYEFNHMmYWVaOBGZNmcxmeTJMC1Drf/MB8GA1UdIwQYMBaAFCfPCEME8MWDN2eBF038BebbZYuwMCEGA1UdEgQaMBiGFmh0dHA6Ly93d3cuYi10cnVzdC5vcmcwCQYDVR0TBAIwADBhBgNVHSAEWjBYMEEGCysGAQQB+3YBBgEBMDIwMAYIKwYBBQUHAgEWJGh0dHA6Ly93d3cuYi10cnVzdC5vcmcvZG9jdW1lbnRzL2NwczAIBgYEAIswAQEwCQYHBACL7EABAjAOBgNVHQ8BAf8EBAMCBeAwHQYDVR0lBBYwFAYIKwYBBQUHAwIGCCsGAQUFBwMEMEwGA1UdHwRFMEMwQaA/oD2GO2h0dHA6Ly9jcmwuYi10cnVzdC5vcmcvcmVwb3NpdG9yeS9CLVRydXN0T3BlcmF0aW9uYWxRQ0EuY3JsMHsGCCsGAQUFBwEBBG8wbTAjBggrBgEFBQcwAYYXaHR0cDovL29jc3AuYi10cnVzdC5vcmcwRgYIKwYBBQUHMAKGOmh0dHA6Ly9jYS5iLXRydXN0Lm9yZy9yZXBvc2l0b3J5L0ItVHJ1c3RPcGVyYXRpb25hbFFDQS5jZXIwgYgGCCsGAQUFBwEDBHwwejAVBggrBgEFBQcLAjAJBgcEAIvsSQEBMAgGBgQAjkYBATAIBgYEAI5GAQQwOAYGBACORgEFMC4wLBYmaHR0cHM6Ly93d3cuYi10cnVzdC5vcmcvcGRzL3Bkc19lbi5wZGYTAmVuMBMGBgQAjkYBBjAJBgcEAI5GAQYBMA0GCSqGSIb3DQEBCwUAA4ICAQBjURVL8Bt/Y7ND+TZDt7pR9Cz4gGiEAnM1PX/sXKQn0WfhU9bni9cpScirB1V/32nBb4RZQ04KHarQflOWlre52n17zzuZtHM8niBbLpxwt5S2c6AqFnytYWn2NkylPZRFh9qSWyUnTLlFTar5E4HEX3UWsm+SeANsMUC2YIoW9aStAGIeTYVGYCWcFqIvTtUBPiwLP/6n029m9HHRSvplc2Z02YtJgqR5J1g4o2TlaaZGA0KB0t2RG3/ej5gAOaSk5KD5MKguyhOFbc1PcTWJ5FHNsdfkxBHFTgLmXu7JGvAHAIHDT5Fc5+juaXK7D5FDXnLTYls5RrlRmwgN4GN9ZskUgOgbwcdGwdHyrshG9FBGUmOFvtuog/h/cqGhUnHRMAVwbNu9IPUyGmVWV9BGIhM/yBd8htFomKzLA/pPDTY8l2prVnZ4zd2nzQcMMiLo7ySvu37ctR1iDZhYh5uovhmNuUyJBYHMuF/Ll7vEoqk+trXfUaetdokG3JyuOTuXKDcwr7wnRtX1o3As6djbxHihGJz1xBGEZT4BlJkQBamFgN3/ljiWrM31iiNdFr7JD/k4NE5ydzT0X04iXYXZIz9G3uKzB380F9fT8W5SjhwVdh3NLCNVBumTixQ1A02VCxyOO0h0377pVP4jS8JY8bNv7UMux7ekSwgWcJnHY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</Transform>
          <Transform Algorithm="http://www.w3.org/TR/2001/REC-xml-c14n-20010315"/>
        </Transforms>
        <DigestMethod Algorithm="http://www.w3.org/2001/04/xmlenc#sha256"/>
        <DigestValue>qYsCaDoqw4w/edePkPrvqCRxQVRBcJdpvavg+qca3Xw=</DigestValue>
      </Reference>
      <Reference URI="/xl/calcChain.xml?ContentType=application/vnd.openxmlformats-officedocument.spreadsheetml.calcChain+xml">
        <DigestMethod Algorithm="http://www.w3.org/2001/04/xmlenc#sha256"/>
        <DigestValue>jZto8KsF3WNSZYCgz5W7epJr4qDR55CQpIOzU0w94nE=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6s+5XJcp5+jaHKcL+YOqQxF45d59tcqSCU54TqP4S6I=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rZlRfGZnw17KFUlOrAHS9vgQGJds3OOnwZpUniCcoDg=</DigestValue>
      </Reference>
      <Reference URI="/xl/drawings/drawing1.xml?ContentType=application/vnd.openxmlformats-officedocument.drawing+xml">
        <DigestMethod Algorithm="http://www.w3.org/2001/04/xmlenc#sha256"/>
        <DigestValue>UpydxU3A4ehtMdXTu+VFe6w+twMHXvEGIg1RkfpEWns=</DigestValue>
      </Reference>
      <Reference URI="/xl/drawings/vmlDrawing1.vml?ContentType=application/vnd.openxmlformats-officedocument.vmlDrawing">
        <DigestMethod Algorithm="http://www.w3.org/2001/04/xmlenc#sha256"/>
        <DigestValue>b083S8tX90iLsMM37FDVcyl52kkd3wSlpfqay2EFIEA=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phRfM1XzrHosvT1a2lbH+Wz2HToluHG/XE9OYk+8/2U=</DigestValue>
      </Reference>
      <Reference URI="/xl/externalLinks/_rels/externalLink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szvpqc8rJJOZAhXGkLZwmgKFuvFeZRhvIldi9Z3+iaw=</DigestValue>
      </Reference>
      <Reference URI="/xl/externalLinks/_rels/externalLink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LCiF5aceStsZiMy3pcFhoS8QTenKxx8KoT3lEWetU+g=</DigestValue>
      </Reference>
      <Reference URI="/xl/externalLinks/_rels/externalLink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QuBeGD0dW9uLSfSzLqXXqoNksWXRjMZbhi8y+jxgZYU=</DigestValue>
      </Reference>
      <Reference URI="/xl/externalLinks/_rels/externalLink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UO3cL77fd4cKGBg1Xm0GDkgNQa1HvUjS5lF4rzh2Ask=</DigestValue>
      </Reference>
      <Reference URI="/xl/externalLinks/_rels/externalLink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6v/ObfAnH0h/1AxrG1Ya856d1s5B0RmFcyvE2IzRHjw=</DigestValue>
      </Reference>
      <Reference URI="/xl/externalLinks/_rels/externalLink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dt2Gu6BuY9oS/C7cU0DjF2pAKDnxfNIWhjieCEF5XJ4=</DigestValue>
      </Reference>
      <Reference URI="/xl/externalLinks/_rels/externalLink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3Tr7Jsoxe1nbBpeKZinxWVgXMh991bqPvXmsstlmOvI=</DigestValue>
      </Reference>
      <Reference URI="/xl/externalLinks/_rels/externalLink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9kBOjhIvlPzzayej4lZISWAChcyQzfKq2lLJ7EqtuAg=</DigestValue>
      </Reference>
      <Reference URI="/xl/externalLinks/_rels/externalLink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nBD42DsOBNBG6yVg5N5PYA5pJu/hgP/zc5mWQ+tIWd8=</DigestValue>
      </Reference>
      <Reference URI="/xl/externalLinks/_rels/externalLink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6c/tn+E75Xt9ZErJITMY3LWczXeSEFCTKDTfg/Rl/EQ=</DigestValue>
      </Reference>
      <Reference URI="/xl/externalLinks/_rels/externalLink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QWwmIYgfD65eaMxf1JVRcYkt1qEqj51nn5PAJlisSXE=</DigestValue>
      </Reference>
      <Reference URI="/xl/externalLinks/_rels/externalLink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g1GeKI8O0RmvKczWQs7BQDWT9Y+dzTg3zQPuiGg7PGk=</DigestValue>
      </Reference>
      <Reference URI="/xl/externalLinks/_rels/externalLink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iK4dIFLIzTOJ0GcnQd3B08ExlYVIxXq/8HHKZkoK9x4=</DigestValue>
      </Reference>
      <Reference URI="/xl/externalLinks/_rels/externalLink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4So/SMlyJLKfTeCDYIoJk+pEIG0SYAvSIrSDZZLxeDU=</DigestValue>
      </Reference>
      <Reference URI="/xl/externalLinks/_rels/externalLink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S0b5eXhgeFesEqMMK54Fb8kTdMksLl8adGG+7rJXQic=</DigestValue>
      </Reference>
      <Reference URI="/xl/externalLinks/_rels/externalLink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bRJl9B88ExF1ksh+Chua2oFjkX4bFqIMGC9XzxFadAA=</DigestValue>
      </Reference>
      <Reference URI="/xl/externalLinks/_rels/externalLink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WRBq+U7o8SDBYFMgiLJeQHjJ/qGTdjja/OLVJ2FROQo=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/wni1vYqZ/YnmjmBtnbbn1x8eiS8PZoEjgXJO2ieEdk=</DigestValue>
      </Reference>
      <Reference URI="/xl/externalLinks/externalLink10.xml?ContentType=application/vnd.openxmlformats-officedocument.spreadsheetml.externalLink+xml">
        <DigestMethod Algorithm="http://www.w3.org/2001/04/xmlenc#sha256"/>
        <DigestValue>4j6dA94dQVopS3/XEuG0pyWueO1C0lxw6B45moJQ690=</DigestValue>
      </Reference>
      <Reference URI="/xl/externalLinks/externalLink11.xml?ContentType=application/vnd.openxmlformats-officedocument.spreadsheetml.externalLink+xml">
        <DigestMethod Algorithm="http://www.w3.org/2001/04/xmlenc#sha256"/>
        <DigestValue>CT4Z/HUXAUqxQxvlIEs6jD3/MoZW886RsJwWHZOwrhU=</DigestValue>
      </Reference>
      <Reference URI="/xl/externalLinks/externalLink12.xml?ContentType=application/vnd.openxmlformats-officedocument.spreadsheetml.externalLink+xml">
        <DigestMethod Algorithm="http://www.w3.org/2001/04/xmlenc#sha256"/>
        <DigestValue>lPlacS37Swg7XIh6VBQVTsdj0PBQyEzkHgWkr34YG/8=</DigestValue>
      </Reference>
      <Reference URI="/xl/externalLinks/externalLink13.xml?ContentType=application/vnd.openxmlformats-officedocument.spreadsheetml.externalLink+xml">
        <DigestMethod Algorithm="http://www.w3.org/2001/04/xmlenc#sha256"/>
        <DigestValue>9w2ms+1O0ZAsrJWw7Av6BwNVRWnNB4K2+0QcIRf1rSo=</DigestValue>
      </Reference>
      <Reference URI="/xl/externalLinks/externalLink14.xml?ContentType=application/vnd.openxmlformats-officedocument.spreadsheetml.externalLink+xml">
        <DigestMethod Algorithm="http://www.w3.org/2001/04/xmlenc#sha256"/>
        <DigestValue>jkcJ8oXLuWqIdH+ibMSXlfMWU9VzZ0aC/eifuss1Mak=</DigestValue>
      </Reference>
      <Reference URI="/xl/externalLinks/externalLink15.xml?ContentType=application/vnd.openxmlformats-officedocument.spreadsheetml.externalLink+xml">
        <DigestMethod Algorithm="http://www.w3.org/2001/04/xmlenc#sha256"/>
        <DigestValue>hd49oFaB8tHuywf64YDG2NSsGenwLRJhrU3aRKYkBMw=</DigestValue>
      </Reference>
      <Reference URI="/xl/externalLinks/externalLink16.xml?ContentType=application/vnd.openxmlformats-officedocument.spreadsheetml.externalLink+xml">
        <DigestMethod Algorithm="http://www.w3.org/2001/04/xmlenc#sha256"/>
        <DigestValue>LwaEuL+gJf3NIXx6HVdx1JNsEyk9TYxgfv/3ArSm7qk=</DigestValue>
      </Reference>
      <Reference URI="/xl/externalLinks/externalLink17.xml?ContentType=application/vnd.openxmlformats-officedocument.spreadsheetml.externalLink+xml">
        <DigestMethod Algorithm="http://www.w3.org/2001/04/xmlenc#sha256"/>
        <DigestValue>iU9DFarLpPPhfY64+U51J91sV7frWDmjekltuk5yYxA=</DigestValue>
      </Reference>
      <Reference URI="/xl/externalLinks/externalLink18.xml?ContentType=application/vnd.openxmlformats-officedocument.spreadsheetml.externalLink+xml">
        <DigestMethod Algorithm="http://www.w3.org/2001/04/xmlenc#sha256"/>
        <DigestValue>CT4Z/HUXAUqxQxvlIEs6jD3/MoZW886RsJwWHZOwrhU=</DigestValue>
      </Reference>
      <Reference URI="/xl/externalLinks/externalLink2.xml?ContentType=application/vnd.openxmlformats-officedocument.spreadsheetml.externalLink+xml">
        <DigestMethod Algorithm="http://www.w3.org/2001/04/xmlenc#sha256"/>
        <DigestValue>Lj/iKcvFqOV1vpA9wCKVBJEShQJwgCgahE8uP8/ltqI=</DigestValue>
      </Reference>
      <Reference URI="/xl/externalLinks/externalLink3.xml?ContentType=application/vnd.openxmlformats-officedocument.spreadsheetml.externalLink+xml">
        <DigestMethod Algorithm="http://www.w3.org/2001/04/xmlenc#sha256"/>
        <DigestValue>gt61RBoEGbcxERQORNdg7I2kaP5H/dhDNNg3EdkpSq0=</DigestValue>
      </Reference>
      <Reference URI="/xl/externalLinks/externalLink4.xml?ContentType=application/vnd.openxmlformats-officedocument.spreadsheetml.externalLink+xml">
        <DigestMethod Algorithm="http://www.w3.org/2001/04/xmlenc#sha256"/>
        <DigestValue>Z/XKCqTG+tjbTUaBAkCeaWrPnmck+8mixr6uxB/bsJE=</DigestValue>
      </Reference>
      <Reference URI="/xl/externalLinks/externalLink5.xml?ContentType=application/vnd.openxmlformats-officedocument.spreadsheetml.externalLink+xml">
        <DigestMethod Algorithm="http://www.w3.org/2001/04/xmlenc#sha256"/>
        <DigestValue>ALaq67LNq3nZNG8scRW+4IoSLESVbi0UT81eujZoFzQ=</DigestValue>
      </Reference>
      <Reference URI="/xl/externalLinks/externalLink6.xml?ContentType=application/vnd.openxmlformats-officedocument.spreadsheetml.externalLink+xml">
        <DigestMethod Algorithm="http://www.w3.org/2001/04/xmlenc#sha256"/>
        <DigestValue>xevOqB9kL1qdpJG+nZm4AMvYlnKzdzBTPOsTZ8pQ8wQ=</DigestValue>
      </Reference>
      <Reference URI="/xl/externalLinks/externalLink7.xml?ContentType=application/vnd.openxmlformats-officedocument.spreadsheetml.externalLink+xml">
        <DigestMethod Algorithm="http://www.w3.org/2001/04/xmlenc#sha256"/>
        <DigestValue>W0Qcgs7HgSNhZKR3do6ruNDyYjKiQleLSl+usLeJ6eY=</DigestValue>
      </Reference>
      <Reference URI="/xl/externalLinks/externalLink8.xml?ContentType=application/vnd.openxmlformats-officedocument.spreadsheetml.externalLink+xml">
        <DigestMethod Algorithm="http://www.w3.org/2001/04/xmlenc#sha256"/>
        <DigestValue>jwLuOpHPieSJr/1TQaEiiMuoGRx2Xz/HDhepxE/yfvk=</DigestValue>
      </Reference>
      <Reference URI="/xl/externalLinks/externalLink9.xml?ContentType=application/vnd.openxmlformats-officedocument.spreadsheetml.externalLink+xml">
        <DigestMethod Algorithm="http://www.w3.org/2001/04/xmlenc#sha256"/>
        <DigestValue>qoZ3SXCA4IS0GrWvmmHYvMiix+qqGNJI5X6t/MraEE0=</DigestValue>
      </Reference>
      <Reference URI="/xl/media/image1.png?ContentType=image/png">
        <DigestMethod Algorithm="http://www.w3.org/2001/04/xmlenc#sha256"/>
        <DigestValue>5dKReWZsgLQLxiTofdbuMSvSO1bWmMRwynDJvltNKQU=</DigestValue>
      </Reference>
      <Reference URI="/xl/media/image2.jpeg?ContentType=image/jpeg">
        <DigestMethod Algorithm="http://www.w3.org/2001/04/xmlenc#sha256"/>
        <DigestValue>CDzQhd2p9NIpZ8ONJ3EA/NC/hLFGivye3baEAyTD+dY=</DigestValue>
      </Reference>
      <Reference URI="/xl/media/image3.jpeg?ContentType=image/jpeg">
        <DigestMethod Algorithm="http://www.w3.org/2001/04/xmlenc#sha256"/>
        <DigestValue>f+jlQLW3kKBzr7OOUGyWnQ+p1ytzbYk84UsIuy98oaA=</DigestValue>
      </Reference>
      <Reference URI="/xl/media/image4.emf?ContentType=image/x-emf">
        <DigestMethod Algorithm="http://www.w3.org/2001/04/xmlenc#sha256"/>
        <DigestValue>MHIcNaFzd+s3D5DhIgcvWA8SrkoGUoa6K3KBX4mdKFI=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s6l80irlBTW+uFk7nR5c7WcaDa2jSh3MPBgl0IjaDO0=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WuxC0dkXmpSuy3s8fAqFkzJVu2E+dH7+TMg2oymk89Y=</DigestValue>
      </Reference>
      <Reference URI="/xl/sharedStrings.xml?ContentType=application/vnd.openxmlformats-officedocument.spreadsheetml.sharedStrings+xml">
        <DigestMethod Algorithm="http://www.w3.org/2001/04/xmlenc#sha256"/>
        <DigestValue>50HAaP8TqxUK6h5RBpfRd+SquvNZg2VY7ssgGx/l4ZE=</DigestValue>
      </Reference>
      <Reference URI="/xl/styles.xml?ContentType=application/vnd.openxmlformats-officedocument.spreadsheetml.styles+xml">
        <DigestMethod Algorithm="http://www.w3.org/2001/04/xmlenc#sha256"/>
        <DigestValue>2J9Y6/M5AkaShQi9FfsHE2JfPpsYlThHF5hoZK4h7mI=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qz/cw+if75tnEfVySUCJXWkyET1DjlqGc6d30Vz/USA=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DkGQWHYMCzTZP9tbSQOcafuo1gsEG/OXc1ZmFzb+mww=</DigestValue>
      </Reference>
      <Reference URI="/xl/worksheets/sheet1.xml?ContentType=application/vnd.openxmlformats-officedocument.spreadsheetml.worksheet+xml">
        <DigestMethod Algorithm="http://www.w3.org/2001/04/xmlenc#sha256"/>
        <DigestValue>spr8JfwVivwLUyjFCtHBweKNapop13ji1kSVrDZA4Yo=</DigestValue>
      </Reference>
      <Reference URI="/xl/worksheets/sheet2.xml?ContentType=application/vnd.openxmlformats-officedocument.spreadsheetml.worksheet+xml">
        <DigestMethod Algorithm="http://www.w3.org/2001/04/xmlenc#sha256"/>
        <DigestValue>bl+v5agcwrq4AqUS1JJTe79zm+h3ypX972I2wH9tZvk=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2020-07-01T06:07:06Z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{313648F7-E5B9-4F39-800F-7F8B85EFB996}</SetupID>
          <SignatureText/>
          <SignatureImage>AQAAAGwAAAAAAAAAAAAAAC8AAAAoAAAAAAAAAAAAAADMAwAAQAMAACBFTUYAAAEAcBAAAAwAAAABAAAAAAAAAAAAAAAAAAAAVgUAAAADAAAVAQAAnAAAAAAAAAAAAAAAAAAAAAg6BABgYQIARgAAACwAAAAgAAAARU1GKwFAAQAcAAAAEAAAAAIQwNsBAAAAYAAAAGAAAABGAAAAoAYAAJQGAABFTUYrIkAEAAwAAAAAAAAAHkAJAAwAAAAAAAAAJEABAAwAAAAAAAAAMEACABAAAAAEAAAAAACAPyFABwAMAAAAAAAAAAhAAAXsBQAA4AUAAAIQwNsBAAAAAAAAAAAAAAAAAAAAAAAAAAEAAAD/2P/gABBKRklGAAEBAQBgAGAAAP/bAEMAAgEBAgEBAgICAgICAgIDBQMDAwMDBgQEAwUHBgcHBwYHBwgJCwkICAoIBwcKDQoKCwwMDAwHCQ4PDQwOCwwMDP/bAEMBAgICAwMDBgMDBgwIBwgMDAwMDAwMDAwMDAwMDAwMDAwMDAwMDAwMDAwMDAwMDAwMDAwMDAwMDAwMDAwMDAwMDP/AABEIACkAM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38r5v/AOCmH/BVP4R/8Eofg1ZeL/ilqOoPJrV39j0XQNHijudZ1xwU8428MkkaeXCjh5JJHRFBRdxkliR/YP2hfjXpf7NfwC8cfEXXbfULvRPAPh+/8SahBYRo91Nb2dtJcSpErsiGQpGwUM6gkjLAc1/En+3T+3T8R/8Agov+0drPxQ+KGs/2r4g1XENvbwq0dhotmrMYrGziLN5VvHubC5LMzPI7PLJJIwB+p/xr/wCD3D40a74qt5fh18HPhh4V0RbRUntPEl1fa/dSXG9y0izwSWSLGUMYEZiYgqx3kMFXv/2Q/wDg9w1WDUYbH49/BzT7q0mu5nm1rwBdPBJZ2/kDyY1069kcTSGcENIb2IBJAQhaPEn4I0UAf3mfAH4/eDf2pfg14e+IPw+8Q6f4q8G+KrQXmmanZsTHcJkqwKsA8ciOrI8bhXjdHR1V1ZR2FfyZf8Gx3/BVPxl+xH+3n4O+Fsuo6hqHwn+M/iC20LVNCEQuFtNUu9trZahbBpEEMgnNvHO4JD24bMcjxW/l/wBZtAHwB/wdHf8AKCj45/8AcA/9SDTK/kCr+8z9oX4KaX+0p8AvHHw612fULTRPH/h+/wDDeoT2Dol1Db3ltJbyvEzq6CQJIxUsjAEDKkcV/En+3T+wt8R/+CdH7R2s/C/4oaN/ZXiDSsTW9xCWksNas2ZhFfWcpVfNt5NrYbAZWV43VJY5I1APH6KKKACv7/K/ki/4Nhf+CbGu/t0f8FHPDfjXP2TwF8BtV0/xZr95Hexw3JvEeSbS7WKNkcyebdWu6T5VUQQTjzY5GhD/ANbtABXzf/wUw/4JWfCP/gq98GrLwh8UtO1BJNFu/tui6/o8sdtrOhuSnnC3mkjkTy5kQJJHIjowCNtEkUTp9IUUAfzZfGv/AIMj/jRoXiq3i+HXxj+GHirRGtFee78SWt9oF1Hcb3DRrBBHeo0YQRkSGVSSzDYAoZu//ZD/AODI/VZ9Rhvvj38Y9PtbSG7mSbRfAFq88l5b+QPJkXUb2NBDIJyS0ZspQUjADhpMx/0HUUAef/s0fsq/Dj9jf4WWngr4XeC/D/gfwzabG+x6VarF9qlWGOH7RcSf6y4uGjhiV55meWTYC7sea9AoooA//9kAAAAIQAEIJAAAABgAAAACEMDbAQAAAAMAAAAAAAAAAAAAAAAAAAAbQAAAQAAAADQAAAABAAAAAgAAAAAAAL8AAAC/AABAQgAAJEIDAAAAAAAAswAAALP//z9CAAAAswAAALP//yNCIQAAAAgAAABiAAAADAAAAAEAAAAVAAAADAAAAAQAAAAVAAAADAAAAAQAAABRAAAAbAgAAAAAAAAAAAAALwAAACgAAAAAAAAAAAAAAAAAAAAAAAAAMAAAACkAAABQAAAAbAAAALwAAACwBwAAAAAAACAAzAAwAAAAKQAAACgAAAAwAAAAKQAAAAEACAAAAAAAAAAAAAAAAAAAAAAAEQAAAAAAAAAAAAAA////AP7+/gD8/PwA+/v7AP39/QD39/cA+vr6APn5+QAGBgYAAQEBAAMDAwAEBAQAAgICAPb29gAFBQUABwcHAAEBAQEBAQEBAQEBAQEBAQEBAQEBAQEBAQEBAQEBAQEBAQEBAQEBAQEBAQEBAQEBAQEBAQEBAQEBAgIBAQIBAQQCAQEBAQEBBAECAQEBAQMBAgECAQEBAQIBAQEBAQEBAQEBAQEBAQEBAgEDAgUCAQEBBgEBBQECAQUBAQUBAwEEAQEBAQEFAgEBAQEBAQEBAQEBAQEBAQEBAQcBAQEBAwIFAQEEAQEBBAEDAwEBAQUBAQECAgIEAQUBAQEBAQEBAQEBAQEBAQEBAgEBAwEEAQEFAQcJAAoKCwAACQICAQUCBQUDAQEBAQEBAQEBAQEBAQEBAQEBAQEBAgEEAQMBBAELAAwACgAAAAAKAAsAAAEBAQEBBQEFAQMBAQEBAQEBAQEBAQEBAQEBAQEEAgEBAAAAAA0KAAoACg0AAAsAAAoAAQQBAQMBAQEBAQEBAQEBAQEBAQEBAQEBAQQBAQYNDQALAAoAAAALCgAKAAoAAAANAAEBAQEBBAEBAQEBAQEBAQEBAQEBAQEBAQEFAQ8AAAoADwAKCgAAAAoAAAAADwANDwAAAQUCAQIBAQEBAQEBAQIBAQEBAwEBAQEBDQANCgAAAAAAAAAAAAAAAAAAAAAACgoAAAIBAQEBAQEBAQEBAQEBAQQBAgECAQMADAAADAAAAAAAAAAAAAAAAAAAAAAAAAAAAAECAgEBAQEBAQEBAQEHAwECAwIBAg0JAAsLAA8AAAAAAAAAAAAAAAAAAAAAAA0KDAABBQMBAQEBAQEBAQMBAQECAQUCDQAAAAAACwAAAAAAAAAAAAAAAAAAAAAAAAAAAA0AAQEBAQEBAQEBAQEBAwgBAwECAAwKCQAAAAAAAAAAAAAAAAAAAAAAAAAACgsADQAAAQMBAQEBAQEBAQMBAQEBAQUAAAAAAA0AAA0AAAAAAAAAAAAAAAAAAAAAAAoACwwADQIBAQEBAQEBAQEEAQMEAQEMCg0NAAANAAAAAAAAAAAAAAAAAAAAAAAADQANAAANCwEBAQEBAQEBAQEBAwEBBQEAAAALAA0AAAoAAAAAAAAAAAAAAAAAAAAAAAoADQoAAAI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BQEBAgEAAAALAA0AAAoAAAAAAAAAAAAAAAAAAAAAAAANAAAKAAEBAQEBAQEBAQEHAQQHAgELCg0KAAANAAAAAAAAAAAAAAAAAAAAAAAADQAAAAsAAAEBAQEBAQEBAQMBAQEBAQMAAAAAAA0ACg0AAAAAAAAAAAAAAAAAAAAAAAwAAAsKCwUBAQEBAQEBAQEBAwcBAwECAAwKCQAAAAoAAAAAAAAAAAAAAAAAAAAAAA8KDAAAAgEBAQEBAQEBAQMBAQEFAQUCDQAAAAAADQAAAAAAAAAAAAAAAAAAAAAADAANAAoABQEBAQEBAQEBAQEHAwECBQEBAg0JAAsLAAwAAAAAAAAAAAAAAAAAAAAAABAACgABAQEBAQEBAQEBAQEBAQQBAQECAQUADAAADAAAAAAAAAAAAAAAAAAAAAAACgAKCwUDAQIBAQEBAQEBAQICAgEBAwECAQEBCgAKAAAAAAAAAAAAAAAAAAAAAAAAAAsAAgEBAgEBAQEBAQEBAQEBAQEBAQEBAgEFAg8AAAoADwAKCgAAAAoAAAAADwANAA0BAgUCAQIBAQEBAQEBAQEBAQEBAQEBAgMBAQ4NCwALAAoAAAALCgAKAAoAAAANDQQFAQECAQEBAQEBAQEBAQEBAQEBAQEBAQEDAgEBAAAAAA0KAAoACg0AAAsAAAoAAQcBBQUBAgIBAQEBAQEBAQEBAQEBAQEBAgEEAQMBBAELAAwACgAAAAAKAAsAAAEBBQEDAwEDAQEBAQEBAQEBAQEBAQEBAQEBAQEBAwEEAQEFAQcJAAoKCwAACQICAQUCAwEBAQECAQIBAQEBAQEBAQEBAQEBAQEBAQcBAQEBAwIFAQEEAQEBBAEDAwEBAQUBAQEBAwgCAQIBAQEBAQEBAQEBAQEBAQEBAgEEAgUFAQEBBgEBBQECAQUBAQUBAwEEAgEHAQEBAQIBAQEBAQEBAQEBAQEBAQEBAgIBAQICAQMCAQEBAQEBBAECAQEBAQMBAQEBAQECBQEBAQEBAQEBAUwAAABkAAAAAAAAAAAAAAAvAAAAKAAAAAAAAAAAAAAAMAAAACkAAAApAKoAAAAAAAAAAAAAAIA/AAAAAAAAAAAAAIA/AAAAAAAAAAAAAAAAAAAAAAAAAAAAAAAAAAAAAAAAAAAiAAAADAAAAP////9GAAAAHAAAABAAAABFTUYrAkAAAAwAAAAAAAAADgAAABQAAAAAAAAAEAAAABQAAAA=</SignatureImage>
          <SignatureComments/>
          <WindowsVersion>6.2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2020-07-01T06:07:06Z</xd:SigningTime>
          <xd:SigningCertificate>
            <xd:Cert>
              <xd:CertDigest>
                <DigestMethod Algorithm="http://www.w3.org/2001/04/xmlenc#sha256"/>
                <DigestValue>5XFFPF5f5FCLC92u4/SiQFMY9tEm8FCDq0g1o1GYCi8=</DigestValue>
              </xd:CertDigest>
              <xd:IssuerSerial>
                <X509IssuerName>CN=B-Trust Operational Qualified CA, OU=B-Trust, O=BORICA AD, OID.2.5.4.97=NTRBG-201230426, C=BG</X509IssuerName>
                <X509SerialNumber>600164262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  <Object Id="idValidSigLnImg">AQAAAGwAAAAAAAAAAAAAAP8AAAB/AAAAAAAAAAAAAABIFAAAKAoAACBFTUYAAAEAtCQAAMsAAAAFAAAAAAAAAAAAAAAAAAAAVgUAAAADAAAVAQAAnAAAAAAAAAAAAAAAAAAAAAg6BABgYQI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AAAAAEAAAA9gAAABAAAADAAAAABAAAADcAAAANAAAAIQDwAAAAAAAAAAAAAACAPwAAAAAAAAAAAACAPwAAAAAAAAAAAAAAAAAAAAAAAAAAAAAAAAAAAAAAAAAAJQAAAAwAAAAAAACAKAAAAAwAAAABAAAAUgAAAHABAAABAAAA9f///wAAAAAAAAAAAAAAAJABAAAAAAABAAAAAHMAZQBnAG8AZQAgAHUAaQAAAAAAAAAAAAAAAAAAAAAAAAAAAAAAAAAAAAAAAAAAAAAAAAAAAAAAAAAAAAAAAAAAAAAAeBlxwfl/AADQvBUs5gAAAAAAAADhAgAAiJ4lGfp/AAAAAAAAAAAAAC7MMsP5fwAAAABAGfp/AAB4GXHB+X8AAAAAAAAAAAAAAAAAAAAAAACFMcaVoMYAAGhUMsP5fwAASAAAAOECAACQAQAAAAAAAIB21oLhAgAAuL4VLAAAAAAAAAAAAAAAAAkAAAAAAAAAAAAAAAAAAADcvRUs5gAAAHC+FSzmAAAAsbP+GPp/AAAAAAAAAAAAAJABAAAAAAAAgHbWguECAAC4vhUs5gAAAIB21oLhAgAAe2wCGfp/AACAvRUs5gAAAHC+FSzmAAAAAAAAAAAAAAAAAAAAZHYACAAAAAAlAAAADAAAAAEAAAAYAAAADAAAAAAAAAISAAAADAAAAAEAAAAeAAAAGAAAAMAAAAAEAAAA9wAAABEAAAAlAAAADAAAAAEAAABUAAAAkAAAAMEAAAAEAAAA9QAAABAAAAABAAAAuTmiQQCAokHBAAAABAAAAAsAAABMAAAAAAAAAAAAAAAAAAAA//////////9kAAAAMQAuADcALgAyADAAMgAwACAAMwQuAAAABgAAAAM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AAp/uECAAADAAAA4QIAACAAAAAAAAAAiJ4lGfp/AAAAAAAAAAAAAC4xccH5fwAAAgAAAAAAAADADCn+4QIAAAAAAAAAAAAAAAAAAAAAAABVasaVoMYAAAgAAAAAAAAAAAAAAAAAAABxBYoAAAAAAIB21oLhAgAA0OQVLAAAAAAAAAAAAAAAAAcAAAAAAAAAUDLTguECAAAM5BUs5gAAAKDkFSzmAAAAsbP+GPp/AAAAKfiU4QIAADMyccEAAAAAgI01/uECAACg83GV4QIAAIB21oLhAgAAe2wCGfp/AACw4xUs5gAAAKDkFSzm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BIY9bC+X8AAJAqd8H5fwAAwHianeECAACIniUZ+n8AAAAAAAAAAAAAgkN3wfl/AAABAAAAAAAAAKCCcpPhAgAAAAAAAAAAAAAAAAAAAAAAADW9xpWgxgAAAQAAAAAAAAAAOBUs5gAAAJABAAAAAAAAgHbWguECAAAIOhUsAAAAAAAAAAAAAAAABgAAAAAAAAAEAAAAAAAAACw5FSzmAAAAwDkVLOYAAACxs/4Y+n8AAAAAAAAAAAAAMNXQwgAAAACAeJ6V4QIAAAAAAAAAAAAAgHbWguECAAB7bAIZ+n8AANA4FSzmAAAAwDkVLOYAAAAAAAAAAAAAAAAAAABkdgAIAAAAACUAAAAMAAAAAwAAABgAAAAMAAAAAAAAAhIAAAAMAAAAAQAAABYAAAAMAAAACAAAAFQAAABUAAAACgAAACcAAAAeAAAASgAAAAEAAAC5OaJBAICi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EAAAAIAAAAYgAAAAwAAAABAAAASwAAABAAAAAAAAAABQAAACEAAAAIAAAAHgAAABgAAAAAAAAAAAAAAAABAACAAAAAHAAAAAgAAAAhAAAACAAAACEAAAAIAAAAcwAAAAwAAAAAAAAAHAAAAAgAAAAlAAAADAAAAAAAAIAlAAAADAAAAAcAAIAlAAAADAAAAA4AAIAZAAAADAAAAP///wAYAAAADAAAAAAAAAASAAAADAAAAAIAAAATAAAADAAAAAEAAAAUAAAADAAAAA0AAAAVAAAADAAAAAEAAAAWAAAADAAAAAAAAAANAAAAEAAAAAAAAAAAAAAAOgAAAAwAAAAKAAAAGwAAABAAAAAAAAAAAAAAACMAAAAgAAAATTOQPwAAAAAAAAAA/7+PPwAAJEIAAMhBJAAAACQAAABNM5A/AAAAAAAAAAD/v48/AAAkQgAAyEEEAAAAcwAAAAwAAAAAAAAADQAAABAAAAApAAAAGQAAAFIAAABwAQAABAAAABAAAAAHAAAAAAAAAAAAAAC8AgAAAAAAzAcCAiJTAHkAcwB0AGUAbQAAAAAAAAAAAAAAAAAAAAAAAAAAAAAAAAAAAAAAAAAAAAAAAAAAAAAAAAAAAAAAAAAAAAAAAAAAACSIgBIAAAAAAAAAAAAAAABQdhUs5gAAAAAAAAAAAAAAUwBlAGcAbwBlACAAVQBJAEBzFSzmAAAA/bKdwfl/AAAzBAAAAAAAAPlzFSzmAAAAAAA0/uECAAAsbi4b+n8AAIBzFSzmAAAAirOdwfl/AAABAAAAAAAAAAQAAAAAAAAAdpbwneECAAAgYaiM4QIAAAsAAAAAAAAAIGGojOECAADQdhUs5gAAANKl+cH5fwAAdpbwneECAAAAAAAAAAAAAAAAAAAAAAAAirOdwfl/AAAAAAAAAAAAAHtsAhn6fwAAcHQVLOYAAABkAAAAAAAAAAgA5pfhAgAAAAAAAGR2AAgAAAAAJQAAAAwAAAAEAAAARgAAACgAAAAcAAAAR0RJQwIAAAAAAAAAAAAAADAAAAApAAAAAAAAACEAAAAIAAAAYgAAAAwAAAABAAAAFQAAAAwAAAAEAAAAFQAAAAwAAAAEAAAAUQAAADwIAAAqAAAAGgAAAF0AAABFAAAAAQAAAAEAAAAAAAAAAAAAAC8AAAAoAAAAUAAAAGwAAAC8AAAAgAcAAAAAAAAgAMwALgAAACcAAAAoAAAALwAAACgAAAABAAgAAAAAAAAAAAAAAAAAAAAAABEAAAAAAAAAAAAAAP///wD+/v4A/Pz8APv7+wD9/f0A9/f3APr6+gD5+fkABgYGAAEBAQADAwMABAQEAAICAgD29vYABQUFAAcHBwABAQEBAQEBAQICAQECAQEEAgEBAQEBAQQBAgEBAQEDAQIBAgEBAQECAQEBAQEBAQABAQEBAQEBAQIBAwIFAgEBAQYBAQUBAgEFAQEFAQMBBAEBAQEBBQIBAQEBAQEBAQABAQEBAQEBAQEHAQEBAQMCBQEBBAEBAQQBAwMBAQEFAQEBAgICBAEFAQEBAQEBAQABAQEBAQEBAQIBAQMBBAEBBQEHCQAKCgsAAAkCAgEFAgUFAwEBAQEBAQEBAQEBAQABAQEBAQEBAQIBBAEDAQQBCwAMAAoAAAAACgALAAABAQEBAQUBBQEDAQEBAQEBAQABAQEBAQEBAQEBBAIBAQAAAAANCgAKAAoNAAALAAAKAAEEAQEDAQEBAQEBAQEBAQABAQEBAQEBAQEEAQEGDQ0ACwAKAAAACwoACgAKAAAADQABAQEBAQQBAQEBAQEBAQABAQEBAQEBAQEBBQEPAAAKAA8ACgoAAAAKAAAAAA8ADQ8AAAEFAgECAQEBAQEBAQACAQEBAQMBAQEBAQ0ADQoAAAAAAAAAAAAAAAAAAAAAAAoKAAACAQEBAQEBAQEBAQABAQEEAQIBAgEDAAwAAAwAAAAAAAAAAAAAAAAAAAAAAAAAAAABAgIBAQEBAQEBAQABBwMBAgMCAQINCQALCwAPAAAAAAAAAAAAAAAAAAAAAAANCgwAAQUDAQEBAQEBAQADAQEBAgEFAg0AAAAAAAsAAAAAAAAAAAAAAAAAAAAAAAAAAAANAAEBAQEBAQEBAQABAQMIAQMBAgAMCgkAAAAAAAAAAAAAAAAAAAAAAAAAAAoLAA0AAAEDAQEBAQEBAQADAQEBAQEFAAAAAAANAAANAAAAAAAAAAAAAAAAAAAAAAAKAAsMAA0CAQEBAQEBAQABBAEDBAEBDAoNDQAADQAAAAAAAAAAAAAAAAAAAAAAAA0ADQAADQsBAQEBAQEBAQABAQMBAQUBAAAACwANAAAKAAAAAAAAAAAAAAAAAAAAAAAKAA0KAAAC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UBAQIBAAAACwANAAAKAAAAAAAAAAAAAAAAAAAAAAAADQAACgABAQEBAQEBAQABBwEEBwIBCwoNCgAADQAAAAAAAAAAAAAAAAAAAAAAAA0AAAALAAABAQEBAQEBAQADAQEBAQEDAAAAAAANAAoNAAAAAAAAAAAAAAAAAAAAAAAMAAALCgsFAQEBAQEBAQABAQMHAQMBAgAMCgkAAAAKAAAAAAAAAAAAAAAAAAAAAAAPCgwAAAIBAQEBAQEBAQADAQEBBQEFAg0AAAAAAA0AAAAAAAAAAAAAAAAAAAAAAAwADQAKAAUBAQEBAQEBAQABBwMBAgUBAQINCQALCwAMAAAAAAAAAAAAAAAAAAAAAAAQAAoAAQEBAQEBAQEBAQABAQEEAQEBAgEFAAwAAAwAAAAAAAAAAAAAAAAAAAAAAAoACgsFAwECAQEBAQEBAQACAgIBAQMBAgEBAQoACgAAAAAAAAAAAAAAAAAAAAAAAAALAAIBAQIBAQEBAQEBAQABAQEBAQEBAQIBBQIPAAAKAA8ACgoAAAAKAAAAAA8ADQANAQIFAgECAQEBAQEBAQABAQEBAQEBAQIDAQEODQsACwAKAAAACwoACgAKAAAADQ0EBQEBAgEBAQEBAQEBAQABAQEBAQEBAQEBAwIBAQAAAAANCgAKAAoNAAALAAAKAAEHAQUFAQICAQEBAQEBAQABAQEBAQEBAQIBBAEDAQQBCwAMAAoAAAAACgALAAABAQUBAwMBAwEBAQEBAQEBAQABAQEBAQEBAQEBAQMBBAEBBQEHCQAKCgsAAAkCAgEFAgMBAQEBAgECAQEBAQEBAQABAQEBAQEBAQEHAQEBAQMCBQEBBAEBAQQBAwMBAQEFAQEBAQMIAgECAQEBAQEBAQABAQEBAQEBAQIBBAIFBQEBAQYBAQUBAgEFAQEFAQMBBAIBBwEBAQECAQEBAQEBAQABAQEBAQEBAQICAQECAgEDAgEBAQEBAQQBAgEBAQEDAQEBAQEBAgUBAQEBAQEBAQB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QAAAAwAAAABAAAAGAAAAAwAAAAAAAACEgAAAAwAAAABAAAAHgAAABgAAAAJAAAAUAAAAPcAAABdAAAAJQAAAAwAAAABAAAAVAAAAKgAAAAKAAAAUAAAAGoAAABcAAAAAQAAALk5okEAgKJBCgAAAFAAAAAPAAAATAAAAAAAAAAAAAAAAAAAAP//////////bAAAABIEOwQwBDQEOAQ8BDgEQAQgABYENQQzBDsEPgQyBAAABgAAAAYAAAAGAAAABgAAAAcAAAAIAAAABwAAAAcAAAADAAAACwAAAAYAAAAFAAAABgAAAAcAAAAGAAAASwAAAEAAAAAwAAAABQAAACAAAAABAAAAAQAAABAAAAAAAAAAAAAAAAABAACAAAAAAAAAAAAAAAAAAQAAgAAAACUAAAAMAAAAAgAAACcAAAAYAAAABAAAAAAAAAD///8AAAAAACUAAAAMAAAABAAAAEwAAABkAAAACQAAAGAAAAD2AAAAbAAAAAkAAABgAAAA7gAAAA0AAAAhAPAAAAAAAAAAAAAAAIA/AAAAAAAAAAAAAIA/AAAAAAAAAAAAAAAAAAAAAAAAAAAAAAAAAAAAAAAAAAAlAAAADAAAAAAAAIAoAAAADAAAAAQAAAAlAAAADAAAAAEAAAAYAAAADAAAAAAAAAISAAAADAAAAAEAAAAeAAAAGAAAAAkAAABgAAAA9wAAAG0AAAAlAAAADAAAAAEAAABUAAAAhAAAAAoAAABgAAAAQQAAAGwAAAABAAAAuTmiQQCAokEKAAAAYAAAAAkAAABMAAAAAAAAAAAAAAAAAAAA//////////9gAAAAIwQ/BEAEMAQyBDgEQgQ1BDsEAAAGAAAABwAAAAcAAAAGAAAABgAAAAcAAAAFAAAABgAAAAYAAABLAAAAQAAAADAAAAAFAAAAIAAAAAEAAAABAAAAEAAAAAAAAAAAAAAAAAEAAIAAAAAAAAAAAAAAAAABAACAAAAAJQAAAAwAAAACAAAAJwAAABgAAAAEAAAAAAAAAP///wAAAAAAJQAAAAwAAAAEAAAATAAAAGQAAAAJAAAAcAAAALQAAAB8AAAACQAAAHAAAACsAAAADQAAACEA8AAAAAAAAAAAAAAAgD8AAAAAAAAAAAAAgD8AAAAAAAAAAAAAAAAAAAAAAAAAAAAAAAAAAAAAAAAAACUAAAAMAAAAAAAAgCgAAAAMAAAABAAAACUAAAAMAAAAAQAAABgAAAAMAAAAAAAAAhIAAAAMAAAAAQAAABYAAAAMAAAAAAAAAFQAAAAUAQAACgAAAHAAAACzAAAAfAAAAAEAAAC5OaJBAICiQQoAAABwAAAAIQAAAEwAAAAEAAAACQAAAHAAAAC1AAAAfQAAAJAAAABTAGkAZwBuAGUAZAAgAGIAeQA6ACAAVgBsAGEAZABpAG0AaQByACAASQB2AGEAbgBvAHYAIABKAGUAZwBsAG8AdgAAAAYAAAADAAAABwAAAAcAAAAGAAAABwAAAAMAAAAHAAAABQAAAAMAAAADAAAABwAAAAMAAAAGAAAABwAAAAMAAAAJAAAAAwAAAAQAAAADAAAAAwAAAAUAAAAGAAAABwAAAAcAAAAFAAAAAwAAAAQAAAAGAAAABwAAAAMAAAAHAAAABQAAABYAAAAMAAAAAAAAACUAAAAMAAAAAgAAAA4AAAAUAAAAAAAAABAAAAAUAAAA</Object>
  <Object Id="idInvalidSigLnImg">AQAAAGwAAAAAAAAAAAAAAP8AAAB/AAAAAAAAAAAAAABIFAAAKAoAACBFTUYAAAEAVCgAANEAAAAFAAAAAAAAAAAAAAAAAAAAVgUAAAADAAAVAQAAnAAAAAAAAAAAAAAAAAAAAAg6BABgYQI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0AAAAAAcKDQcKDQcJDQ4WMShFrjFU1TJV1gECBAIDBAECBQoRKyZBowsTMTMAAAAAfqbJd6PIeqDCQFZ4JTd0Lk/HMVPSGy5uFiE4GypVJ0KnHjN9AAABLQAAAACcz+7S6ffb7fnC0t1haH0hMm8aLXIuT8ggOIwoRKslP58cK08AAAFlAAAAAMHg9P///////////+bm5k9SXjw/SzBRzTFU0y1NwSAyVzFGXwEBAgAA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HgZccH5fwAA0LwVLOYAAAAAAAAA4QIAAIieJRn6fwAAAAAAAAAAAAAuzDLD+X8AAAAAQBn6fwAAeBlxwfl/AAAAAAAAAAAAAAAAAAAAAAAAhTHGlaDGAABoVDLD+X8AAEgAAADhAgAAkAEAAAAAAACAdtaC4QIAALi+FSwAAAAAAAAAAAAAAAAJAAAAAAAAAAAAAAAAAAAA3L0VLOYAAABwvhUs5gAAALGz/hj6fwAAAAAAAAAAAACQAQAAAAAAAIB21oLhAgAAuL4VLOYAAACAdtaC4QIAAHtsAhn6fwAAgL0VLOYAAABwvhUs5gAAAAAAAAAAAAAAAAAAAGR2AAgAAAAAJQAAAAwAAAABAAAAGAAAAAwAAAD/AAACEgAAAAwAAAABAAAAHgAAABgAAAAiAAAABAAAAHoAAAARAAAAJQAAAAwAAAABAAAAVAAAALQAAAAjAAAABAAAAHgAAAAQAAAAAQAAALk5okEAgKJ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AAKf7hAgAAAwAAAOECAAAgAAAAAAAAAIieJRn6fwAAAAAAAAAAAAAuMXHB+X8AAAIAAAAAAAAAwAwp/uECAAAAAAAAAAAAAAAAAAAAAAAAVWrGlaDGAAAIAAAAAAAAAAAAAAAAAAAAcQWKAAAAAACAdtaC4QIAANDkFSwAAAAAAAAAAAAAAAAHAAAAAAAAAFAy04LhAgAADOQVLOYAAACg5BUs5gAAALGz/hj6fwAAACn4lOECAAAzMnHBAAAAAICNNf7hAgAAoPNxleECAACAdtaC4QIAAHtsAhn6fwAAsOMVLOYAAACg5BUs5g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SGPWwvl/AACQKnfB+X8AAMB4mp3hAgAAiJ4lGfp/AAAAAAAAAAAAAIJDd8H5fwAAAQAAAAAAAACggnKT4QIAAAAAAAAAAAAAAAAAAAAAAAA1vcaVoMYAAAEAAAAAAAAAADgVLOYAAACQAQAAAAAAAIB21oLhAgAACDoVLAAAAAAAAAAAAAAAAAYAAAAAAAAABAAAAAAAAAAsORUs5gAAAMA5FSzmAAAAsbP+GPp/AAAAAAAAAAAAADDV0MIAAAAAgHieleECAAAAAAAAAAAAAIB21oLhAgAAe2wCGfp/AADQOBUs5gAAAMA5FSzmAAAAAAAAAAAAAAAAAAAAZHYACAAAAAAlAAAADAAAAAMAAAAYAAAADAAAAAAAAAISAAAADAAAAAEAAAAWAAAADAAAAAgAAABUAAAAVAAAAAoAAAAnAAAAHgAAAEoAAAABAAAAuTmiQQCAokEKAAAASwAAAAEAAABMAAAABAAAAAkAAAAnAAAAIAAAAEsAAABQAAAAWAB0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E0zkD8AAAAAAAAAAP+/jz8AACRCAADIQSQAAAAkAAAATTOQPwAAAAAAAAAA/7+PPwAAJEIAAMhBBAAAAHMAAAAMAAAAAAAAAA0AAAAQAAAAKQAAABkAAABSAAAAcAEAAAQAAAAQAAAABwAAAAAAAAAAAAAAvAIAAAAAAMwHAgIiUwB5AHMAdABlAG0AAAAAAAAAAAAAAAAAAAAAAAAAAAAAAAAAAAAAAAAAAAAAAAAAAAAAAAAAAAAAAAAAAAAAAAAAAAACAAAA5gAAAAAAAAAAAAAAAAEAAFEAAACiAAAAogAAAFEAAAAAAAAAogAIAgAAAAAAAAAAAAAAAAQBAAADAAAAAAAAAAAAAAAAAAAAAAAAAAAAAAAAAAAAAAAAAAAAAAAAAAAAAAAAAAAAAAAAAAAAAAAAAAAAAAAAAAAAAAAAAAQBAAABAQUBAAAAAAAAAAANAAAKAAAAAAAAAAAAAAAAAAAAAAAADQBOxj1BgmwAAAABAgMEBQYHCAkKCwAADg8QERITFBUWFxgZGhscHR4fAAAAAAAAAAB7bAIZ+n8AAHB0FSzmAAAAZAAAAAAAAAAIACqX4QIAAAAAAABkdgAIAAAAACUAAAAMAAAABAAAAEYAAAAoAAAAHAAAAEdESUMCAAAAAAAAAAAAAAAwAAAAKQAAAAAAAAAhAAAACAAAAGIAAAAMAAAAAQAAABUAAAAMAAAABAAAABUAAAAMAAAABAAAAFEAAAA8CAAAKgAAABoAAABdAAAARQAAAAEAAAABAAAAAAAAAAAAAAAvAAAAKAAAAFAAAABsAAAAvAAAAIAHAAAAAAAAIADMAC4AAAAnAAAAKAAAAC8AAAAoAAAAAQAIAAAAAAAAAAAAAAAAAAAAAAARAAAAAAAAAAAAAAD///8A/v7+APz8/AD7+/sA/f39APf39wD6+voA+fn5AAYGBgABAQEAAwMDAAQEBAACAgIA9vb2AAUFBQAHBwcAAQEBAQEBAQECAgEBAgEBBAIBAQEBAQEEAQIBAQEBAwECAQIBAQEBAgEBAQEBAQEAAQEBAQEBAQECAQMCBQIBAQEGAQEFAQIBBQEBBQEDAQQBAQEBAQUCAQEBAQEBAQEAAQEBAQEBAQEBBwEBAQEDAgUBAQQBAQEEAQMDAQEBBQEBAQICAgQBBQEBAQEBAQEAAQEBAQEBAQECAQEDAQQBAQUBBwkACgoLAAAJAgIBBQIFBQMBAQEBAQEBAQEBAQEAAQEBAQEBAQECAQQBAwEEAQsADAAKAAAAAAoACwAAAQEBAQEFAQUBAwEBAQEBAQEAAQEBAQEBAQEBAQQCAQEAAAAADQoACgAKDQAACwAACgABBAEBAwEBAQEBAQEBAQEAAQEBAQEBAQEBBAEBBg0NAAsACgAAAAsKAAoACgAAAA0AAQEBAQEEAQEBAQEBAQEAAQEBAQEBAQEBAQUBDwAACgAPAAoKAAAACgAAAAAPAA0PAAABBQIBAgEBAQEBAQEAAgEBAQEDAQEBAQENAA0KAAAAAAAAAAAAAAAAAAAAAAAKCgAAAgEBAQEBAQEBAQEAAQEBBAECAQIBAwAMAAAMAAAAAAAAAAAAAAAAAAAAAAAAAAAAAQICAQEBAQEBAQEAAQcDAQIDAgECDQkACwsADwAAAAAAAAAAAAAAAAAAAAAADQoMAAEFAwEBAQEBAQEAAwEBAQIBBQINAAAAAAALAAAAAAAAAAAAAAAAAAAAAAAAAAAADQABAQEBAQEBAQEAAQEDCAEDAQIADAoJAAAAAAAAAAAAAAAAAAAAAAAAAAAKCwANAAABAwEBAQEBAQEAAwEBAQEBBQAAAAAADQAADQAAAAAAAAAAAAAAAAAAAAAACgALDAANAgEBAQEBAQEAAQQBAwQBAQwKDQ0AAA0AAAAAAAAAAAAAAAAAAAAAAAANAA0AAA0LAQEBAQEBAQEAAQEDAQEFAQAAAAsADQAACgAAAAAAAAAAAAAAAAAAAAAACgANCgAAAg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FAQECAQAAAAsADQAACgAAAAAAAAAAAAAAAAAAAAAAAA0AAAoAAQEBAQEBAQEAAQcBBAcCAQsKDQoAAA0AAAAAAAAAAAAAAAAAAAAAAAANAAAACwAAAQEBAQEBAQEAAwEBAQEBAwAAAAAADQAKDQAAAAAAAAAAAAAAAAAAAAAADAAACwoLBQEBAQEBAQEAAQEDBwEDAQIADAoJAAAACgAAAAAAAAAAAAAAAAAAAAAADwoMAAACAQEBAQEBAQEAAwEBAQUBBQINAAAAAAANAAAAAAAAAAAAAAAAAAAAAAAMAA0ACgAFAQEBAQEBAQEAAQcDAQIFAQECDQkACwsADAAAAAAAAAAAAAAAAAAAAAAAEAAKAAEBAQEBAQEBAQEAAQEBBAEBAQIBBQAMAAAMAAAAAAAAAAAAAAAAAAAAAAAKAAoLBQMBAgEBAQEBAQEAAgICAQEDAQIBAQEKAAoAAAAAAAAAAAAAAAAAAAAAAAAACwACAQECAQEBAQEBAQEAAQEBAQEBAQECAQUCDwAACgAPAAoKAAAACgAAAAAPAA0ADQECBQIBAgEBAQEBAQEAAQEBAQEBAQECAwEBDg0LAAsACgAAAAsKAAoACgAAAA0NBAUBAQIBAQEBAQEBAQEAAQEBAQEBAQEBAQMCAQEAAAAADQoACgAKDQAACwAACgABBwEFBQECAgEBAQEBAQEAAQEBAQEBAQECAQQBAwEEAQsADAAKAAAAAAoACwAAAQEFAQMDAQMBAQEBAQEBAQEAAQEBAQEBAQEBAQEDAQQBAQUBBwkACgoLAAAJAgIBBQIDAQEBAQIBAgEBAQEBAQEAAQEBAQEBAQEBBwEBAQEDAgUBAQQBAQEEAQMDAQEBBQEBAQEDCAIBAgEBAQEBAQEAAQEBAQEBAQECAQQCBQUBAQEGAQEFAQIBBQEBBQEDAQQCAQcBAQEBAgEBAQEBAQEAAQEBAQEBAQECAgEBAgIBAwIBAQEBAQEEAQIBAQEBAwEBAQEBAQIFAQEBAQEBAQEARgAAABQAAAAIAAAAR0RJQwMAAAAiAAAADAAAAP////8iAAAADAAAAP////8lAAAADAAAAA0AAIAoAAAADAAAAAQAAAAiAAAADAAAAP////8iAAAADAAAAP7///8nAAAAGAAAAAQAAAAAAAAA////AAAAAAAlAAAADAAAAAQAAABMAAAAZAAAAAAAAABQAAAA/wAAAHwAAAAAAAAAUAAAAAABAAAtAAAAIQDwAAAAAAAAAAAAAACAPwAAAAAAAAAAAACAPwAAAAAAAAAAAAAAAAAAAAAAAAAAAAAAAAAAAAAAAAAAJQAAAAwAAAAAAACAKAAAAAwAAAAEAAAAJwAAABgAAAAEAAAAAAAAAP///wAAAAAAJQAAAAwAAAAEAAAATAAAAGQAAAAJAAAAUAAAAPYAAABcAAAACQAAAFAAAADuAAAADQAAACEA8AAAAAAAAAAAAAAAgD8AAAAAAAAAAAAAgD8AAAAAAAAAAAAAAAAAAAAAAAAAAAAAAAAAAAAAAAAAACUAAAAMAAAAAAAAgCgAAAAMAAAABAAAACUAAAAMAAAAAQAAABgAAAAMAAAAAAAAAhIAAAAMAAAAAQAAAB4AAAAYAAAACQAAAFAAAAD3AAAAXQAAACUAAAAMAAAAAQAAAFQAAACoAAAACgAAAFAAAABqAAAAXAAAAAEAAAC5OaJBAICiQQoAAABQAAAADwAAAEwAAAAAAAAAAAAAAAAAAAD//////////2wAAAASBDsEMAQ0BDgEPAQ4BEAEIAAWBDUEMwQ7BD4EMgQAAAYAAAAGAAAABgAAAAYAAAAHAAAACAAAAAcAAAAHAAAAAwAAAAsAAAAGAAAABQAAAAYAAAAHAAAABgAAAEsAAABAAAAAMAAAAAUAAAAgAAAAAQAAAAEAAAAQAAAAAAAAAAAAAAAAAQAAgAAAAAAAAAAAAAAAAAEAAIAAAAAlAAAADAAAAAIAAAAnAAAAGAAAAAQAAAAAAAAA////AAAAAAAlAAAADAAAAAQAAABMAAAAZAAAAAkAAABgAAAA9gAAAGwAAAAJAAAAYAAAAO4AAAANAAAAIQDwAAAAAAAAAAAAAACAPwAAAAAAAAAAAACAPwAAAAAAAAAAAAAAAAAAAAAAAAAAAAAAAAAAAAAAAAAAJQAAAAwAAAAAAACAKAAAAAwAAAAEAAAAJQAAAAwAAAABAAAAGAAAAAwAAAAAAAACEgAAAAwAAAABAAAAHgAAABgAAAAJAAAAYAAAAPcAAABtAAAAJQAAAAwAAAABAAAAVAAAAIQAAAAKAAAAYAAAAEEAAABsAAAAAQAAALk5okEAgKJBCgAAAGAAAAAJAAAATAAAAAAAAAAAAAAAAAAAAP//////////YAAAACMEPwRABDAEMgQ4BEIENQQ7BAAABgAAAAcAAAAHAAAABgAAAAYAAAAHAAAABQAAAAYAAAAGAAAASwAAAEAAAAAwAAAABQAAACAAAAABAAAAAQAAABAAAAAAAAAAAAAAAAABAACAAAAAAAAAAAAAAAAAAQAAgAAAACUAAAAMAAAAAgAAACcAAAAYAAAABAAAAAAAAAD///8AAAAAACUAAAAMAAAABAAAAEwAAABkAAAACQAAAHAAAAC0AAAAfAAAAAkAAABwAAAArAAAAA0AAAAhAPAAAAAAAAAAAAAAAIA/AAAAAAAAAAAAAIA/AAAAAAAAAAAAAAAAAAAAAAAAAAAAAAAAAAAAAAAAAAAlAAAADAAAAAAAAIAoAAAADAAAAAQAAAAlAAAADAAAAAEAAAAYAAAADAAAAAAAAAISAAAADAAAAAEAAAAWAAAADAAAAAAAAABUAAAAFAEAAAoAAABwAAAAswAAAHwAAAABAAAAuTmiQQCAokEKAAAAcAAAACEAAABMAAAABAAAAAkAAABwAAAAtQAAAH0AAACQAAAAUwBpAGcAbgBlAGQAIABiAHkAOgAgAFYAbABhAGQAaQBtAGkAcgAgAEkAdgBhAG4AbwB2ACAASgBlAGcAbABvAHYAAAAGAAAAAwAAAAcAAAAHAAAABgAAAAcAAAADAAAABwAAAAUAAAADAAAAAwAAAAcAAAADAAAABgAAAAcAAAADAAAACQAAAAMAAAAEAAAAAwAAAAMAAAAFAAAABgAAAAcAAAAHAAAABQAAAAMAAAAEAAAABgAAAAcAAAADAAAABwAAAAUAAAAWAAAADAAAAAAAAAAlAAAADAAAAAIAAAAOAAAAFAAAAAAAAAAQAAAAFAAAAA=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DSK_YFSF_2020</vt:lpstr>
      <vt:lpstr>Budget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Борис Хаджистоянов</cp:lastModifiedBy>
  <cp:lastPrinted>2020-03-25T12:04:03Z</cp:lastPrinted>
  <dcterms:created xsi:type="dcterms:W3CDTF">2019-01-31T16:00:47Z</dcterms:created>
  <dcterms:modified xsi:type="dcterms:W3CDTF">2020-07-01T06:06:56Z</dcterms:modified>
</cp:coreProperties>
</file>